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118" windowHeight="8145" tabRatio="266" activeTab="0"/>
  </bookViews>
  <sheets>
    <sheet name="Foglio2" sheetId="1" r:id="rId1"/>
  </sheets>
  <definedNames>
    <definedName name="_xlfn.SINGLE" hidden="1">#NAME?</definedName>
  </definedNames>
  <calcPr fullCalcOnLoad="1"/>
</workbook>
</file>

<file path=xl/sharedStrings.xml><?xml version="1.0" encoding="utf-8"?>
<sst xmlns="http://schemas.openxmlformats.org/spreadsheetml/2006/main" count="2592" uniqueCount="732">
  <si>
    <t>Allegato II -Scheda B</t>
  </si>
  <si>
    <t xml:space="preserve"> PROGRAMMA BIENNALE DEGLI ACQUISTI DI FORNITURE E SERVIZI </t>
  </si>
  <si>
    <t>D.G. 40.03</t>
  </si>
  <si>
    <t>STIMA DEI COSTI DELL'ACQUISTO</t>
  </si>
  <si>
    <t>CENTRALE DI COMMITTENZA O SOGGETTO AGGREGATORE AL QUALE SI FARA' RICORSO PER L'ESPLETAMENTO DELLA PROCEDURA DI AFFIDAMENTO (11)</t>
  </si>
  <si>
    <t>Acquisto aggiunto o variato a seguito di modifica programma (12)</t>
  </si>
  <si>
    <t xml:space="preserve">
Codice Unico Intervento - CUI (1)</t>
  </si>
  <si>
    <t>Annualità nella quale si prevede di dare avvio alla procedura di affidamento</t>
  </si>
  <si>
    <t>cup (2)</t>
  </si>
  <si>
    <t>Acquisto ricompreso nell'importo complessivo di un lavoro o di altra acquisizione presente in programmazione di lavori, forniture e servizi  tabella B.2Bis</t>
  </si>
  <si>
    <t>CUI lavoro o altra acquisizione nel cui importo complessivo l'acquisto è eventualmente ricompreso (3)</t>
  </si>
  <si>
    <t>Lotto
funzionale
(4)</t>
  </si>
  <si>
    <t>Settore</t>
  </si>
  <si>
    <t>CPV</t>
  </si>
  <si>
    <t>Livello di priorità (6) tabella B.1</t>
  </si>
  <si>
    <t>il Responsabile del Procedimento (7)</t>
  </si>
  <si>
    <t>Durata del contratto</t>
  </si>
  <si>
    <t>L'acquisto è relativo a nuovo affidamento di contratto in essere (8)</t>
  </si>
  <si>
    <t>primo anno</t>
  </si>
  <si>
    <t>secondo anno</t>
  </si>
  <si>
    <t>Costi su annualità successiva</t>
  </si>
  <si>
    <t>Totale</t>
  </si>
  <si>
    <t>Apporto di capitale privato (11)</t>
  </si>
  <si>
    <t>Codice AUSA</t>
  </si>
  <si>
    <t>denominazione</t>
  </si>
  <si>
    <t>Importo</t>
  </si>
  <si>
    <t>tipologia tabella B.1 Bis</t>
  </si>
  <si>
    <t>SI/NO</t>
  </si>
  <si>
    <t>Codice
Nuts</t>
  </si>
  <si>
    <t>Servizi/Forniture</t>
  </si>
  <si>
    <t>Tabella B.1</t>
  </si>
  <si>
    <t xml:space="preserve"> Tabella B.2</t>
  </si>
  <si>
    <t>NO</t>
  </si>
  <si>
    <t>SI</t>
  </si>
  <si>
    <t>Regione Campania</t>
  </si>
  <si>
    <t>SERVIZI</t>
  </si>
  <si>
    <t>0000237377</t>
  </si>
  <si>
    <t>REGIONE CAMPANIA</t>
  </si>
  <si>
    <t>ITF3</t>
  </si>
  <si>
    <t>7982400-6</t>
  </si>
  <si>
    <t>Servizi di stampa nonché pianificazione ed intermediazione di spazi pubblicitari</t>
  </si>
  <si>
    <t>79952000-2</t>
  </si>
  <si>
    <t>D.G. 50.01</t>
  </si>
  <si>
    <t>Acquisto aggiunto o
variato a seguito di
modifica programma
(12) Tabella B.2</t>
  </si>
  <si>
    <t>Ambito
geografico di
esecuzione
dell'acquisto</t>
  </si>
  <si>
    <t>---------</t>
  </si>
  <si>
    <t>Servizi</t>
  </si>
  <si>
    <t>Triennale</t>
  </si>
  <si>
    <t>no</t>
  </si>
  <si>
    <t>da definire</t>
  </si>
  <si>
    <t>D.G. 50.02</t>
  </si>
  <si>
    <t xml:space="preserve">Acquisto aggiunto o variato a seguito di modifica programma (12) </t>
  </si>
  <si>
    <t>primo anno 2021</t>
  </si>
  <si>
    <t>secondo anno 2022</t>
  </si>
  <si>
    <t>Costi su annualità successiva 2023</t>
  </si>
  <si>
    <t>Tabella B.2</t>
  </si>
  <si>
    <t>2 ANNI</t>
  </si>
  <si>
    <t xml:space="preserve">Formazione, informazione e gestione del catasto energetico.  </t>
  </si>
  <si>
    <t>3 ANNI</t>
  </si>
  <si>
    <t>Dott.ssa Anna Coppola</t>
  </si>
  <si>
    <t xml:space="preserve">Servizi di Assistenza tecnica alla DG02 relativa ai progetti di investimento inerenti all'attuazione delle azioni e obiettivi specificidel POR Campania FESR  </t>
  </si>
  <si>
    <t>Si</t>
  </si>
  <si>
    <t>Forniture</t>
  </si>
  <si>
    <t>si</t>
  </si>
  <si>
    <t>D.G. 50.05</t>
  </si>
  <si>
    <t>ND</t>
  </si>
  <si>
    <t>CENTRALE DI COMMITTENZA O SOGGETTO AGGREGATORE AL QUALE SI FARA' RICORSO PER L'ESPLETAMENTO DELLA PROCEDURA DI AFFIDAMENTO  (11)</t>
  </si>
  <si>
    <t>ITF33</t>
  </si>
  <si>
    <t>90732600-3</t>
  </si>
  <si>
    <t>B19J21001460003</t>
  </si>
  <si>
    <t>Conduzione, Miglioramento e Potenziamento della rete di distribuzione delle acque per usi civili ed annessa gestione operativa dell'acquedotto campano ambiti distrettuali Napoli - Caserta Alto calore Irpino (Benevento)</t>
  </si>
  <si>
    <t>Antonio Ramondo</t>
  </si>
  <si>
    <t>biennale</t>
  </si>
  <si>
    <t>D.G. 50.07</t>
  </si>
  <si>
    <t xml:space="preserve">Ambito geografico di esecuzione dell'acquisto </t>
  </si>
  <si>
    <t>B18H17000500005</t>
  </si>
  <si>
    <t>79956000-0</t>
  </si>
  <si>
    <t>Massima</t>
  </si>
  <si>
    <t>Dirigente pro tempore della UOD 50.07.05 (dott.ssa Maria Passari)</t>
  </si>
  <si>
    <t>12 mesi</t>
  </si>
  <si>
    <t>72200000-7</t>
  </si>
  <si>
    <t>Servizio di consulenza all'irrigazione aziendale (PRCI)  e sviluppo di sistemi di supporto alle decisioni per aree irrigue comprensoriali</t>
  </si>
  <si>
    <t>dott. Liberatore La Marca</t>
  </si>
  <si>
    <t xml:space="preserve">18 mesi </t>
  </si>
  <si>
    <t>71356200-0</t>
  </si>
  <si>
    <t>triennale</t>
  </si>
  <si>
    <t>77230000-1</t>
  </si>
  <si>
    <t>due anni</t>
  </si>
  <si>
    <t>da acquisire</t>
  </si>
  <si>
    <t>No</t>
  </si>
  <si>
    <t>Un anno</t>
  </si>
  <si>
    <t>Acquisto spazi allestimenti e servizi in fiera Prowein Dusseldorf D 2022</t>
  </si>
  <si>
    <t>Acquisto spazi allestimenti e servizi in fiera CIBUS Parma 2022</t>
  </si>
  <si>
    <t>Acquisto spazi allestimenti e servizi in fiera Fancy Food New York - USA 2022</t>
  </si>
  <si>
    <t>Acquisto spazi allestimenti e servizi in fiera SIAL Parigi F  2022</t>
  </si>
  <si>
    <t>D.G. 50.08</t>
  </si>
  <si>
    <t>D.G. 50.09</t>
  </si>
  <si>
    <t>CUI lavoro o altra acquisizione nel
cui importo complessivo l'acquisto è
eventualmente ricompreso (3)</t>
  </si>
  <si>
    <t xml:space="preserve">L'acquisto è relativo a nuovo affidamento di contratto in essere (8) </t>
  </si>
  <si>
    <t>Lucilla Palmieri</t>
  </si>
  <si>
    <t>3 anni</t>
  </si>
  <si>
    <t>79950000-8</t>
  </si>
  <si>
    <t>Spese per manifestazioni e convegni</t>
  </si>
  <si>
    <t>79800000-2</t>
  </si>
  <si>
    <t>Spese per la pubblicazione del Piano Paesaggistico</t>
  </si>
  <si>
    <t>72253000-3</t>
  </si>
  <si>
    <t>SPESE PER LA STAMPA E RILEGATURA DEI DOCUMENTI</t>
  </si>
  <si>
    <t>71351220-1</t>
  </si>
  <si>
    <t>Monti</t>
  </si>
  <si>
    <t xml:space="preserve">COFINANZIAMENTO REGIONE CAMPANIA PROGETTO CARG </t>
  </si>
  <si>
    <t>71354100-5</t>
  </si>
  <si>
    <t>Convenzione Consip</t>
  </si>
  <si>
    <t>71351810-4</t>
  </si>
  <si>
    <t>annuale</t>
  </si>
  <si>
    <t>71400000-2</t>
  </si>
  <si>
    <t>n.a</t>
  </si>
  <si>
    <t>72000000-5</t>
  </si>
  <si>
    <t>N.A.</t>
  </si>
  <si>
    <t>D.G. 50.12</t>
  </si>
  <si>
    <t>Tabella B.0</t>
  </si>
  <si>
    <t>Avv. Colomba Auricchio</t>
  </si>
  <si>
    <t>AGENZIA CAMPANIA TURISMO</t>
  </si>
  <si>
    <t xml:space="preserve">Acquisto aggiunto o variato a seguito di  modifica programma (12) </t>
  </si>
  <si>
    <t xml:space="preserve">Livello di priorità (6) </t>
  </si>
  <si>
    <t>tabella B.1</t>
  </si>
  <si>
    <t>D.G. 50.14</t>
  </si>
  <si>
    <t xml:space="preserve">STIMA DEI COSTI DELL'ACQUISTO
</t>
  </si>
  <si>
    <t>24 mesi</t>
  </si>
  <si>
    <t>-</t>
  </si>
  <si>
    <t>55510000-8</t>
  </si>
  <si>
    <t>Servizio sostitutivo di mensa mediante buoni pasto</t>
  </si>
  <si>
    <t>Maria Stefania Panza</t>
  </si>
  <si>
    <t>Codice Nuts</t>
  </si>
  <si>
    <t>D.G.  50.17</t>
  </si>
  <si>
    <t xml:space="preserve">"Acquisto aggiunto o variato a seguito di modifica programma (12) Tabella B.2" </t>
  </si>
  <si>
    <t>D.G. 50.18</t>
  </si>
  <si>
    <t>Ufficio Speciale 60 06 01 - Centrale Acquisti e Procedure di Finanziamento di Progetti relativi ad Infrastrutture</t>
  </si>
  <si>
    <t>na</t>
  </si>
  <si>
    <t>US 60.06</t>
  </si>
  <si>
    <t>SERVIZI/FORNITURE</t>
  </si>
  <si>
    <t>Regione Campania Ufficio Grande Opere - Centrale Acquisti</t>
  </si>
  <si>
    <t>U.S.  60.11</t>
  </si>
  <si>
    <t>Vincenzo Rinaldi</t>
  </si>
  <si>
    <t>0000226120</t>
  </si>
  <si>
    <t>Consip S.p.A.</t>
  </si>
  <si>
    <t>Ambito geografico di esecuzione dell'acquisto</t>
  </si>
  <si>
    <t>ITF31</t>
  </si>
  <si>
    <t>Servizi di progettazione, organizzazione ed allestimento degli eventi di comuncazione istituzionale</t>
  </si>
  <si>
    <t xml:space="preserve"> ITH52</t>
  </si>
  <si>
    <t>DEA23</t>
  </si>
  <si>
    <t>DEA11</t>
  </si>
  <si>
    <t>FR101</t>
  </si>
  <si>
    <t>STAFF</t>
  </si>
  <si>
    <t>ITF4</t>
  </si>
  <si>
    <t>50330000-7</t>
  </si>
  <si>
    <t>Mauro BIAFORE</t>
  </si>
  <si>
    <t>2022-2023</t>
  </si>
  <si>
    <t>50333000-8</t>
  </si>
  <si>
    <t>S 80011990639 2022 40306</t>
  </si>
  <si>
    <t>S 80011990639 2022 40307</t>
  </si>
  <si>
    <t>73220000-1</t>
  </si>
  <si>
    <t>Supporto per l'istruttoria</t>
  </si>
  <si>
    <t>Dott.ssa Francesca De Falco</t>
  </si>
  <si>
    <t>Industria 4.0 – Servizi pe l' innovazione e implementazione del portale/piattaforma tecnoogica dedicata</t>
  </si>
  <si>
    <t>Dott. Filippo Diasco</t>
  </si>
  <si>
    <t>Gestione del micronido d'infanzia "Armieri" della Giunta regionale della Campania</t>
  </si>
  <si>
    <t>Dirigente della UOD 50.05.02</t>
  </si>
  <si>
    <t>Centrale unica acquisti Regione Campania</t>
  </si>
  <si>
    <t xml:space="preserve">80000000-4 </t>
  </si>
  <si>
    <t xml:space="preserve">Servizi di erogazione di percorsi di sensibilizzazione, informativi e formativi per il corretto svolgimento del lavoro di cura (care giver) </t>
  </si>
  <si>
    <t>Dirigente Staff 50.05.91</t>
  </si>
  <si>
    <t>36 mesi</t>
  </si>
  <si>
    <t>Manifestazioni fieristiche di settore, nazionali o internazionali, in attuazione del PO FEAMP 2014/2020, da definirsi per il 2022.</t>
  </si>
  <si>
    <t>237377</t>
  </si>
  <si>
    <t>US536</t>
  </si>
  <si>
    <t xml:space="preserve">Gara per l'elaborazione del Piano di Gestione  Forestale delle Foreste demaniali di Napoli </t>
  </si>
  <si>
    <t>77500000-5</t>
  </si>
  <si>
    <t xml:space="preserve">Servizio di scuderizzazione presso Centro di incremento Ippico Regionale </t>
  </si>
  <si>
    <t>dott. Francesco Paolo De Felice</t>
  </si>
  <si>
    <t>Manifestazioni fieristiche di settore, nazionali o internazionali, in attuazione del PO FEAMP 2014/2020, da definirsi per il 2023.</t>
  </si>
  <si>
    <t xml:space="preserve"> ITC4C</t>
  </si>
  <si>
    <t>Acquisto spazi allestimenti e servizi in fiera Tuttofood Milano 2023</t>
  </si>
  <si>
    <t>Acquisto spazi allestimenti e servizi in fiera ANUGA Colonia D 2023</t>
  </si>
  <si>
    <t>Ferdinando Rodriquez</t>
  </si>
  <si>
    <t>Filomena Moretta</t>
  </si>
  <si>
    <t>PROGETTO SIGMA-TER: SERVIZI INTEGRATI CATASTALI E GEOGRAFICI PER IL MONITORAGGIO AMMINISTRATIVO DEL TERRITORIO IN ESECUZIONE DELLA LEGGE 15 MARZO 1997</t>
  </si>
  <si>
    <t>71354000-4</t>
  </si>
  <si>
    <t>Realizzazione del Repertorio toponomastico nazionale in raccordo con l'Istituto Geografico Militare</t>
  </si>
  <si>
    <t>Attività connesse alla realizzazione del PPR</t>
  </si>
  <si>
    <t>ACQUISTO DI DOCUMENTI, CARTOGRAFIE STORICHE E DOCUMENTAZIONI TERRITORIALI PER LA REALIZZAZIONE DELL'ARCHIVIO CARTOGRAFICO REGIONALE</t>
  </si>
  <si>
    <t>D.G. 50.15</t>
  </si>
  <si>
    <t>servizio</t>
  </si>
  <si>
    <t>dott Antonio Cossa</t>
  </si>
  <si>
    <t>Servizi Postali</t>
  </si>
  <si>
    <t>fornitura</t>
  </si>
  <si>
    <t xml:space="preserve">Fornitura carta </t>
  </si>
  <si>
    <t>Annuale</t>
  </si>
  <si>
    <t>Fornitura consumabili</t>
  </si>
  <si>
    <t>Fornitura tende-zanzariere</t>
  </si>
  <si>
    <t>Fornitura arredi</t>
  </si>
  <si>
    <t>Forniture per Attrezzature</t>
  </si>
  <si>
    <t>dott. Antonio Cossa</t>
  </si>
  <si>
    <t>Ersilia Pucino</t>
  </si>
  <si>
    <t>Adesione Convenzione Consip per l'affidamento del Servizio Integrato Energia - Lotto 9</t>
  </si>
  <si>
    <t>Arch. Francesco D'Agostino</t>
  </si>
  <si>
    <t>sei anni</t>
  </si>
  <si>
    <t>79713000-5</t>
  </si>
  <si>
    <t>servizio di vigilanza</t>
  </si>
  <si>
    <t>lotto 1</t>
  </si>
  <si>
    <t>dott. Scalo Umberto</t>
  </si>
  <si>
    <t>79710000-4</t>
  </si>
  <si>
    <t>lotto 2</t>
  </si>
  <si>
    <t>Centro Dir.le di Napoli</t>
  </si>
  <si>
    <t>Dott. Romano Bruno</t>
  </si>
  <si>
    <t>Stabile di Via S. Lucia, 81</t>
  </si>
  <si>
    <t>Dott. Ascione Eduardo</t>
  </si>
  <si>
    <t>Avellino - Benevento</t>
  </si>
  <si>
    <t>Caserta</t>
  </si>
  <si>
    <t>Salerno</t>
  </si>
  <si>
    <t>Diodato Giovanni</t>
  </si>
  <si>
    <t>fornitura carburante</t>
  </si>
  <si>
    <t>90919000-2</t>
  </si>
  <si>
    <t>Servizio pulizia</t>
  </si>
  <si>
    <t>dott Umberto Scalo</t>
  </si>
  <si>
    <t>Luigi CRISTIANO</t>
  </si>
  <si>
    <t>S 80011990639 2022 51701</t>
  </si>
  <si>
    <t>SERVIZI DI SYSTEM MANAGEMENT PER LA GIUNTA REGIONALE DELLA CAMPANIA</t>
  </si>
  <si>
    <t>36 mesi rinnovabili</t>
  </si>
  <si>
    <t>non ancora acquisito</t>
  </si>
  <si>
    <t xml:space="preserve">Progettazione Riqualificazione messa in sicurezza PARCO DEL CASTELLO </t>
  </si>
  <si>
    <t xml:space="preserve">DA NOMINARE </t>
  </si>
  <si>
    <t>24 MESI</t>
  </si>
  <si>
    <t>36 MESI</t>
  </si>
  <si>
    <t xml:space="preserve">36 MESI </t>
  </si>
  <si>
    <t>Da richiedere</t>
  </si>
  <si>
    <t>n.a.</t>
  </si>
  <si>
    <t>92111000-2</t>
  </si>
  <si>
    <t>DGR 324/2021 - Interventi integrativi e complementari a Procida Capitale 2022 - Azione A</t>
  </si>
  <si>
    <t>ing. Luciano Ragazzi (nota prot. PG/2021/0463157 del 20/09/2021)</t>
  </si>
  <si>
    <t>79952100-3</t>
  </si>
  <si>
    <t>DGR 324/2021 - Interventi integrativi e complementari a Procida Capitale 2022 - Azione B</t>
  </si>
  <si>
    <t>B91B21003450003</t>
  </si>
  <si>
    <t>DGR 324/2021 - Interventi integrativi e complementari a Procida Capitale 2022 - Azione C</t>
  </si>
  <si>
    <t>15 mesi</t>
  </si>
  <si>
    <t>63513000-8</t>
  </si>
  <si>
    <t>DGR 324/2021 - Interventi integrativi e complementari a Procida Capitale 2022 - Azione D</t>
  </si>
  <si>
    <t>DGR 324/2021 - Interventi integrativi e complementari a Procida Capitale 2022 - Azione E</t>
  </si>
  <si>
    <t>92000000-1</t>
  </si>
  <si>
    <t>Programma di iniziative volte a promuovere e diffondere il riconoscimento de “L’arte del pizzaiolo napoletano’ per l’anno 2022</t>
  </si>
  <si>
    <t>Rosanna Romano</t>
  </si>
  <si>
    <t>nuovo affidamento</t>
  </si>
  <si>
    <t>Dott.ssa Elisa Ercole</t>
  </si>
  <si>
    <t>NA</t>
  </si>
  <si>
    <t xml:space="preserve">5 mesi </t>
  </si>
  <si>
    <t xml:space="preserve">durata complessiva correlata al cronoprogramma non ancora approvato  </t>
  </si>
  <si>
    <t xml:space="preserve"> 983.606,56  oltre IVA* </t>
  </si>
  <si>
    <t xml:space="preserve"> 1.475.409,84 oltre IVA *</t>
  </si>
  <si>
    <t>2.459.016,39 oltre IVA *</t>
  </si>
  <si>
    <t>B69J22000210002</t>
  </si>
  <si>
    <t xml:space="preserve">Azioni a supporto delle manifestazioni fieristiche 2022 - trasferimento risorse all'Agenzia Campania Turismo   </t>
  </si>
  <si>
    <t>correlato alla durata di  BMT NAPOLI</t>
  </si>
  <si>
    <t xml:space="preserve"> 150.000,00 oltre IVA</t>
  </si>
  <si>
    <t xml:space="preserve">correlato alla durata di BIT MILANO </t>
  </si>
  <si>
    <t>TTG RIMINI 12-14 ottobre 2022</t>
  </si>
  <si>
    <t>BMTA PAESTUM 27-30 ottobre 2022</t>
  </si>
  <si>
    <t xml:space="preserve">Correlato alla durata di BMTA PAESTUM </t>
  </si>
  <si>
    <t xml:space="preserve"> 90.163,93 oltre IVA</t>
  </si>
  <si>
    <t>WTM LONDRA 07-09 novembre 2022</t>
  </si>
  <si>
    <t>Correlato alla durata di WTM LONDRA</t>
  </si>
  <si>
    <t>135.000,00 oltre IVA</t>
  </si>
  <si>
    <t>ILTM CANNES 05-08 dicembre 2022</t>
  </si>
  <si>
    <t xml:space="preserve">Correlato alla durata di ILTM CANNES  </t>
  </si>
  <si>
    <t xml:space="preserve"> 120.000,00 oltre IVA</t>
  </si>
  <si>
    <t>BIT Milano, 10-12 aprile</t>
  </si>
  <si>
    <t>B21B22000660002</t>
  </si>
  <si>
    <t>Acquisto Portatili/PC/Potenziamento Apparati di videoconferenza della Giunta</t>
  </si>
  <si>
    <t xml:space="preserve">Licenze Microsoft Office 365 e 365 Up E3 </t>
  </si>
  <si>
    <t>Licenze Microsoft CAL</t>
  </si>
  <si>
    <t>LAN 7 Lotto 1 - strutture regionali</t>
  </si>
  <si>
    <t>LAN 7 Lotto 2 - Centri per l'impiego</t>
  </si>
  <si>
    <t>Licenze SAP</t>
  </si>
  <si>
    <t>Servizi di rilievi topografici e frazionamenti catastali a supporto delle attività espropriative</t>
  </si>
  <si>
    <t>Maria Cassetti</t>
  </si>
  <si>
    <t>Biennale</t>
  </si>
  <si>
    <t>Attività propedeutiche alle attività espropriative ed atti di cessione</t>
  </si>
  <si>
    <t>ITF35 - SARNO</t>
  </si>
  <si>
    <t>Sistemazione archivio e relativa digitalizzazione</t>
  </si>
  <si>
    <t>Servizi di indagini specialistiche propredeutiche alla progettazione</t>
  </si>
  <si>
    <t>Liliana Di Fiore</t>
  </si>
  <si>
    <t>Servizi di progettazione specialistica</t>
  </si>
  <si>
    <t>Servizio di "Assistenza Tecnica all'Autorita' di Gestione ed all'Autorita' di Certificazione del Programma Operativo Fondo Sociale Europeo della Regione Campania"</t>
  </si>
  <si>
    <t>Lotto
funzionale (4)</t>
  </si>
  <si>
    <t>S 80011990639 2022 51201</t>
  </si>
  <si>
    <t>S 80011990639 2022 51202</t>
  </si>
  <si>
    <t>S 80011990639 2022 51203</t>
  </si>
  <si>
    <t>S 80011990639 2022 51204</t>
  </si>
  <si>
    <t>S 80011990639 2022 51205</t>
  </si>
  <si>
    <t>S 80011990639 2022 51206</t>
  </si>
  <si>
    <t>S 80011990639 2022 51207</t>
  </si>
  <si>
    <t>S 80011990639 2022 51208</t>
  </si>
  <si>
    <t>S 80011990639 2022 51209</t>
  </si>
  <si>
    <t>S 80011990639 2022 51210</t>
  </si>
  <si>
    <t>S 80011990639 2022 51211</t>
  </si>
  <si>
    <t>S 80011990639 2022 51212</t>
  </si>
  <si>
    <t>S 80011990639 2022 51213</t>
  </si>
  <si>
    <t>S 80011990639 2022 51214</t>
  </si>
  <si>
    <t>S 80011990639 2022 51215</t>
  </si>
  <si>
    <t>S 80011990639 2022 51216</t>
  </si>
  <si>
    <t>S 80011990639 2022 51217</t>
  </si>
  <si>
    <t>S 80011990639 2022 51218</t>
  </si>
  <si>
    <t>S 80011990639 2022  51501</t>
  </si>
  <si>
    <t>S 80011990639 2022  51510</t>
  </si>
  <si>
    <t>S 80011990639 2022  51511</t>
  </si>
  <si>
    <t>S 80011990639 2022  51514</t>
  </si>
  <si>
    <t>S 80011990639 2022  51515</t>
  </si>
  <si>
    <t>S 80011990639 2022  51516</t>
  </si>
  <si>
    <t>S 80011990639 2022  51517</t>
  </si>
  <si>
    <t>S 80011990639 2022  51519</t>
  </si>
  <si>
    <t xml:space="preserve">Descrizione dell'acquisto </t>
  </si>
  <si>
    <t>servizio di movimentazione presso magazzini regionali</t>
  </si>
  <si>
    <t>F 80011990639 2022  51503</t>
  </si>
  <si>
    <t>F 80011990639 2022  51504</t>
  </si>
  <si>
    <t>F 80011990639 2022  51505</t>
  </si>
  <si>
    <t>F 80011990639 2022  51506</t>
  </si>
  <si>
    <t>F 80011990639 2022  51508</t>
  </si>
  <si>
    <t>S 80011990639 2022  60601</t>
  </si>
  <si>
    <t>S 80011990639 2022  60602</t>
  </si>
  <si>
    <t>S 80011990639 2022  60603</t>
  </si>
  <si>
    <t>S 80011990639 2022  60604</t>
  </si>
  <si>
    <t>S 80011990639 2022  60605</t>
  </si>
  <si>
    <t>S 80011990639 2022  60606</t>
  </si>
  <si>
    <t>S 80011990639 2022  60607</t>
  </si>
  <si>
    <t>S 80011990639 2022  60608</t>
  </si>
  <si>
    <t>modifica ex art.7 comma 8 lettera c)</t>
  </si>
  <si>
    <t>S 80011990639 2022  51404</t>
  </si>
  <si>
    <t>S 80011990639 2022 50201</t>
  </si>
  <si>
    <t>S 80011990639 2022 50202</t>
  </si>
  <si>
    <t>S 80011990639 2022 50501</t>
  </si>
  <si>
    <t>S 80011990639 2022 50502</t>
  </si>
  <si>
    <t>S 80011990639 2022  50912</t>
  </si>
  <si>
    <t>S 80011990639 2022  50913</t>
  </si>
  <si>
    <t>S 80011990639 2022  50914</t>
  </si>
  <si>
    <t>S 80011990639 2022  50915</t>
  </si>
  <si>
    <t>S 80011990639 2022  50916</t>
  </si>
  <si>
    <t>S 80011990639 2022  50917</t>
  </si>
  <si>
    <t>S 80011990639 2022  50918</t>
  </si>
  <si>
    <t>S 80011990639 2022  50919</t>
  </si>
  <si>
    <t>S 80011990639 2022  50920</t>
  </si>
  <si>
    <t>S 80011990639 2022  50921</t>
  </si>
  <si>
    <t>S 80011990639 2022  50922</t>
  </si>
  <si>
    <t>S 80011990639 2022  50923</t>
  </si>
  <si>
    <t>F 80011990639 2022  51502</t>
  </si>
  <si>
    <t>S 80011990639 2022  51507</t>
  </si>
  <si>
    <t>F 80011990639 2022  51509</t>
  </si>
  <si>
    <t>S 80011990639 2022  51512</t>
  </si>
  <si>
    <t>S 80011990639 2022  51513</t>
  </si>
  <si>
    <t>F 80011990639 2022  51518</t>
  </si>
  <si>
    <t>F 80011990639 2022 61103</t>
  </si>
  <si>
    <t>F 80011990639 2022 61104</t>
  </si>
  <si>
    <t>F 80011990639 2022 61105</t>
  </si>
  <si>
    <t>F 80011990639 2022 61106</t>
  </si>
  <si>
    <t>F 80011990639 2022 61107</t>
  </si>
  <si>
    <t>Lotto funzionale
(4)</t>
  </si>
  <si>
    <t>Livello di priorità (6)</t>
  </si>
  <si>
    <t xml:space="preserve"> tabella B.1</t>
  </si>
  <si>
    <t>ITF3/2/12/1015</t>
  </si>
  <si>
    <t>Servizio di gestione della tassa automobilistica</t>
  </si>
  <si>
    <t>Servizi postali</t>
  </si>
  <si>
    <t>24.300.000.</t>
  </si>
  <si>
    <t xml:space="preserve"> </t>
  </si>
  <si>
    <t>66170000-2</t>
  </si>
  <si>
    <t>ASSISTENZA ECONOMICO-FINANZIARIA, FINALIZZATA ALLA VERIFICA, ALLA PREDISPOSIZIONE E ALL’ADOZIONE DI ATTI DI RINEGOZIAZIONE DEI CONTRATTI FINANZIARI IN ESSERE PRESSO LA REGIONE CAMPANIA, IVI COMPRESI L’OPERAZIONE DI CARTOLARIZZAZIONE DEI DEBITI SANITARI ED I CONTRATTI STIPULATI DAI COMUNI CON CASSA DEPOSITI E PRESTITI. AFFIDAMENTO SERVIZI SUPPLEMENTARI AI SENSI DELL’ART. 106, COMMA 1, LETT. B), DEL DECRETO LEGISLATIVO 18/04/2016, N. 50 E S.M.I.</t>
  </si>
  <si>
    <t>1. priorità massima</t>
  </si>
  <si>
    <t>Mastrocola Antonierra</t>
  </si>
  <si>
    <t>21/02/2022 - 20/02/2023</t>
  </si>
  <si>
    <t xml:space="preserve">5.modifica ex art.7 comma 9
</t>
  </si>
  <si>
    <t>72221000-0</t>
  </si>
  <si>
    <t>Accesso via web ad un sistema informatico di analisi e monitoraggio dell'indebitamento della Regione Campania</t>
  </si>
  <si>
    <t>Bertoni Paolo</t>
  </si>
  <si>
    <t>triennale + opzione per ulteriori 3 anni e opzione di servizi aggiuntivi</t>
  </si>
  <si>
    <t>60640000-6</t>
  </si>
  <si>
    <t>da nominare</t>
  </si>
  <si>
    <t>dal 01.07.2022 al 30.09.2022</t>
  </si>
  <si>
    <t>Codice ITF33</t>
  </si>
  <si>
    <t xml:space="preserve">Servizi minimi marittimi  notturni approvvigionamento  merci </t>
  </si>
  <si>
    <t>Servizi minimi marittimi sulla relazione Monte di Procida - Procida e viceversa  Anno 2022-203</t>
  </si>
  <si>
    <t>dal 14.09.2022 al 10.06.2023</t>
  </si>
  <si>
    <t>S 80011990639 2022  50801</t>
  </si>
  <si>
    <t>S 80011990639 2022  50802</t>
  </si>
  <si>
    <t>S 80011990639 2022  50803</t>
  </si>
  <si>
    <t>S 80011990639 2022  50804</t>
  </si>
  <si>
    <t xml:space="preserve">servizi </t>
  </si>
  <si>
    <t xml:space="preserve">Servizi di trasporto marittimo ad alta valenza turistica versante Vesuviano- Cilentano </t>
  </si>
  <si>
    <t>Codice Unico Intervento - CUI (1)</t>
  </si>
  <si>
    <t>S 80011990639 2022 61101</t>
  </si>
  <si>
    <t>F 80011990639 2022 61102</t>
  </si>
  <si>
    <t>124.912,00 oltre IVA</t>
  </si>
  <si>
    <t xml:space="preserve">BMT NAPOLI 18-20 marzo </t>
  </si>
  <si>
    <t>Correlato alla durata di TTG RIMINI</t>
  </si>
  <si>
    <t>B89I22000170003</t>
  </si>
  <si>
    <t xml:space="preserve">Servizi di collegamento marittimo sulla relazione Ischia – Procida - Pozzuoli/Napoli per Procida Capitale italiana della Cultura anno 2022”.  </t>
  </si>
  <si>
    <t>dott. Ferruccio Padula</t>
  </si>
  <si>
    <t>da Aprile a Dicembre 2022</t>
  </si>
  <si>
    <t>Trasferimento risorse all'Agenzia Campania Turismo  per concessione del contributo ai viaggi d’istruzione a  Istituti Scolastici  - Turismo scolastico</t>
  </si>
  <si>
    <t>Intervento '”Legge regionale 8 luglio 2019 n. 14 "Salvaguardia e valorizzazione del patrimonio linguistico napoletano“ per l’anno 2022</t>
  </si>
  <si>
    <t>Accordo quadro triennale, con un unico operatore economico, ai sensi dell’art. 54, comma 3, del D. lgs. n. 50/2016, per l’affidamento di servizi di ingegneria e architettura per la “REALIZZAZIONE, RISTRUTTURAZIONE, ADEGUAMENTO E MANUTENZIONE, ARCHITETTONICA, STRUTTURALE ED IMPIANTISTICA DEI CENTRI PER L'IMPIEGO SITI IN REGIONE CAMPANIA”. Lotto 3</t>
  </si>
  <si>
    <t>450.00,00</t>
  </si>
  <si>
    <t>S 80011990639 2022  60609</t>
  </si>
  <si>
    <t>S 80011990639 2023 51520</t>
  </si>
  <si>
    <t>S 80011990639 2022 51301</t>
  </si>
  <si>
    <t>S 80011990639 2022 51302</t>
  </si>
  <si>
    <t>S 80011990639 2022 51303</t>
  </si>
  <si>
    <t>S 80011990639 2022 51304</t>
  </si>
  <si>
    <t>S 80011990639 2021 50102</t>
  </si>
  <si>
    <t>S 80011990639 2021 50202</t>
  </si>
  <si>
    <t>S 80011990639 2021 50205</t>
  </si>
  <si>
    <t xml:space="preserve">Somministrazione idrica agli uffici regionali dislocati su tutto il territorio campano -Trattasi di forniture non rientranti nella normativa  D.Lgs. 50/2016  (contratti di somministrazione e non di appalto) </t>
  </si>
  <si>
    <t>S 80011990639 2022 51803</t>
  </si>
  <si>
    <t>S 80011990639 2021 51805</t>
  </si>
  <si>
    <t>S 80011990639 2022  60610</t>
  </si>
  <si>
    <t>Programma degli interventi di mitigazione del rischio idraulico di interesse regionale afferenti il bacino idrografico del fiume Sarno. Affidamento di servizi tecnici e lavori finalizzati alle indagini geognostiche e ambientali - Vasca San Bartolomeo e Torrente Solofrana</t>
  </si>
  <si>
    <t>Scabe-affidamento in house del progetto “Musica nei luoghi sacri 2021/2022- POC 2014/2020 DGR 566/2021</t>
  </si>
  <si>
    <t>Piano strategico Cultura e beni culturali - programmazione 2022 - attuazione della DGRC 566/2021 - allegato A , rigo 20, progetti speciali in ambito turistico e culturale"</t>
  </si>
  <si>
    <t>FABIO D'AMBROSIO</t>
  </si>
  <si>
    <t>MARIO AMBROSCA</t>
  </si>
  <si>
    <t>Descrizione dell'acquisto</t>
  </si>
  <si>
    <t>ACCORDO QUADRO TRIENNALE PER L’AFFIDAMENTO DI SERVIZI TECNICI QUALI RILIEVI TOPOGRAFICI E MISURAZIONI PER LA RICOGNIZIONE IMMOBILIARE E CENSUARIA NONCHÉ LA REGOLARIZZAZIONE AMMINISTRATIVA ED URBANISTICA DEI BENI APPARTENENTI AL PATRIMONIO DISPONIBILE ED INDISPONIBILE DELLA REGIONE CAMPANIA, PREORDINATA ALL’ACQUISIZIONE DELLA CONSISTENZA DEL PATRIMONIO IMMOBILIARE DELL'ENTE, ATTRAVERSO LA COSTITUZIONE DI UNA BANCA DATI, DISPONIBILE VIA WEB E SU SUPPORTO CARTACEO  LOTTO 1</t>
  </si>
  <si>
    <t>36  MESI</t>
  </si>
  <si>
    <t>ACCORDO QUADRO TRIENNALE PER L’AFFIDAMENTO DI SERVIZI TECNICI QUALI RILIEVI TOPOGRAFICI E MISURAZIONI PER LA RICOGNIZIONE IMMOBILIARE E CENSUARIA NONCHÉ LA REGOLARIZZAZIONE AMMINISTRATIVA ED URBANISTICA DEI BENI APPARTENENTI AL PATRIMONIO DISPONIBILE ED INDISPONIBILE DELLA REGIONE CAMPANIA, PREORDINATA ALL’ACQUISIZIONE DELLA CONSISTENZA DEL PATRIMONIO IMMOBILIARE DELL'ENTE, ATTRAVERSO LA COSTITUZIONE DI UNA BANCA DATI, DISPONIBILE VIA WEB E SU SUPPORTO CARTACEO  LOTTO 2</t>
  </si>
  <si>
    <t>ACCORDO QUADRO TRIENNALE PER L’AFFIDAMENTO DI SERVIZI TECNICI QUALI RILIEVI TOPOGRAFICI E MISURAZIONI PER LA RICOGNIZIONE IMMOBILIARE E CENSUARIA NONCHÉ LA REGOLARIZZAZIONE AMMINISTRATIVA ED URBANISTICA DEI BENI APPARTENENTI AL PATRIMONIO DISPONIBILE ED INDISPONIBILE DELLA REGIONE CAMPANIA, PREORDINATA ALL’ACQUISIZIONE DELLA CONSISTENZA DEL PATRIMONIO IMMOBILIARE DELL'ENTE, ATTRAVERSO LA COSTITUZIONE DI UNA BANCA DATI, DISPONIBILE VIA WEB E SU SUPPORTO CARTACEO  LOTTO 3</t>
  </si>
  <si>
    <t>2 mesi</t>
  </si>
  <si>
    <t>Accordo quadro triennale, con un unico operatore economico, ai sensi dell’art. 54, comma 3, del D. lgs. n. 50/2016, per l’affidamento di servizi di ingegneria e architettura per la “REALIZZAZIONE, RISTRUTTURAZIONE, ADEGUAMENTO E MANUTENZIONE, ARCHITETTONICA, STRUTTURALE ED IMPIANTISTICA DEI CENTRI PER L'IMPIEGO SITI IN REGIONE CAMPANIA”. Lotto 1</t>
  </si>
  <si>
    <t>Accordo quadro triennale, con un unico operatore economico, ai sensi dell’art. 54, comma 3, del D. lgs. n. 50/2016, per l’affidamento di servizi di ingegneria e architettura per la “REALIZZAZIONE, RISTRUTTURAZIONE, ADEGUAMENTO E MANUTENZIONE, ARCHITETTONICA, STRUTTURALE ED IMPIANTISTICA DEI CENTRI PER L'IMPIEGO SITI IN REGIONE CAMPANIA”. Lotto 2</t>
  </si>
  <si>
    <t xml:space="preserve">Affidamento del Servizio di Ingegneria e Architettura finalizzato agli interventi di riqualificazione riguardante l’ex Ostello Mergellina e l’ex Studentato “Casa Miranda </t>
  </si>
  <si>
    <t>S 80011990639 2022 51521</t>
  </si>
  <si>
    <t>S 80011990639 2022 51522</t>
  </si>
  <si>
    <t>S 80011990639 2022 51523</t>
  </si>
  <si>
    <t>S 80011990639 2022 51524</t>
  </si>
  <si>
    <t>S 80011990639 2023 51525</t>
  </si>
  <si>
    <t>S 80011990639 2023 51526</t>
  </si>
  <si>
    <t>B69E19001680002</t>
  </si>
  <si>
    <t>92500000-6</t>
  </si>
  <si>
    <t>SERVIZI PER LA REALIZZAZIONE DEL PROGETTO CAMPANIA ARTECARD - VALORIZZAZIONE E FRUIZIONE DEI BENI CULTURALI E DEI MUSEI  DELLA REGIONE CAMPANIA.</t>
  </si>
  <si>
    <t>Valeria Frasca</t>
  </si>
  <si>
    <t>Art. 192 D.L.gs 50/2016 (affidamento in house</t>
  </si>
  <si>
    <t>Semplificazione e gestione centralizzata delle banche dati e dei servizi riguardanti ilsistema delle imprese.</t>
  </si>
  <si>
    <t>Massimo Bisogno</t>
  </si>
  <si>
    <t>CONSIP</t>
  </si>
  <si>
    <t>1.modifica ex art.7 comma 8 lettera b)</t>
  </si>
  <si>
    <t>B21B21002100006</t>
  </si>
  <si>
    <t>SERVIZI DIGITALI INTEGRATI PER L’AMBIENTE</t>
  </si>
  <si>
    <t>B88I14000150003</t>
  </si>
  <si>
    <t>365 gg + 24 mesi di manutenzione in garanzia</t>
  </si>
  <si>
    <t>ACAMIR</t>
  </si>
  <si>
    <t>32000000-3 32500000-8 32260000-3</t>
  </si>
  <si>
    <t>SS268 del Vesuvio e viabilità interconnessa-Applicazione dei sistemi tecnologici per la messa in sicurezza e monitoraggio-Rete di comunicazione di ti wireless e telecamere</t>
  </si>
  <si>
    <t>Gerardo Liguori</t>
  </si>
  <si>
    <t>365gg+5 anni di garanzia</t>
  </si>
  <si>
    <t>B66F22000140009</t>
  </si>
  <si>
    <t>N/A</t>
  </si>
  <si>
    <t>32410000-0</t>
  </si>
  <si>
    <t>LAN7 Lotto 4 - Sicurezza informatica Data Center</t>
  </si>
  <si>
    <t>Maria Di Sarno</t>
  </si>
  <si>
    <t>365 gg + 36 mesi di manutenzione in garanzia</t>
  </si>
  <si>
    <t>Dott. Giuseppe Filippone</t>
  </si>
  <si>
    <t>servizi di formazione  continua del personale</t>
  </si>
  <si>
    <t>S 80011990639 2022  51405</t>
  </si>
  <si>
    <t>73220000-0</t>
  </si>
  <si>
    <t>S 80011990639 2021 50103</t>
  </si>
  <si>
    <t>Guglielmo Febbraro</t>
  </si>
  <si>
    <t>4 anni</t>
  </si>
  <si>
    <t>modifica ex art.7 comma 8 lettera e)</t>
  </si>
  <si>
    <t>CUP non ancora attribuito</t>
  </si>
  <si>
    <t xml:space="preserve">2.modifica ex art.7 comma 8 lettera c)
</t>
  </si>
  <si>
    <t>F 80011990639 2022 61110</t>
  </si>
  <si>
    <t>SS268 del Vesuvio e viabilità interconnessa – applicazione dei sistemi tecnologici per la messa in sicurezza e monitoraggio”- Pannelli a messaggio variabile e relativi accessori</t>
  </si>
  <si>
    <t>F 80011990639 2022 61111</t>
  </si>
  <si>
    <t>0000226121</t>
  </si>
  <si>
    <t>0000226122</t>
  </si>
  <si>
    <t>G51E15000670001</t>
  </si>
  <si>
    <t>72252000-6</t>
  </si>
  <si>
    <t>Acquisizione del servizio di dematerializzazione della documentazione cartacea presente negli uffici dell'Autorità di Audit e per la sua  catalogazione ed archiviazione assieme ai documenti digitali</t>
  </si>
  <si>
    <t>DOTT. OTTAVIA DELLE CAVE</t>
  </si>
  <si>
    <t>FORNITURE</t>
  </si>
  <si>
    <t>39132000-6</t>
  </si>
  <si>
    <t>Acquisizione  hardware e software per dematerializzazione della documentazione cartacea presente negli uffici dell'Autorità di Audit e per la sua  catalogazione ed archiviazione assieme ai documenti digitali</t>
  </si>
  <si>
    <t>D.G. 41.01</t>
  </si>
  <si>
    <t>S 80011990639 2022 41101</t>
  </si>
  <si>
    <t>B69B220000300 09</t>
  </si>
  <si>
    <t>S 80011990639 2022 51219</t>
  </si>
  <si>
    <t xml:space="preserve"> dott.ssa Mariapia Di Palma</t>
  </si>
  <si>
    <t>2021/2022</t>
  </si>
  <si>
    <t>Servizio di movimentazione e trasloco di beni mobili c/o uffici regionali</t>
  </si>
  <si>
    <t>S 80011990639 2022 51527</t>
  </si>
  <si>
    <t>S 80011990639 2022 50601</t>
  </si>
  <si>
    <t>B53I22000100006</t>
  </si>
  <si>
    <t>ITF34</t>
  </si>
  <si>
    <t>71336000-2</t>
  </si>
  <si>
    <t>Realizzazione del “Piano di caratterizzazione della falda per l’area solofrana e montorese”</t>
  </si>
  <si>
    <t>Vincenzo Testa</t>
  </si>
  <si>
    <t>D.G. 50.06</t>
  </si>
  <si>
    <t>U.S.  60.09</t>
  </si>
  <si>
    <t xml:space="preserve">32323500-8 </t>
  </si>
  <si>
    <t>Misure di potenziamento della sicurezza urbana nell’ambito della città di Napoli - sistema di videosorveglianza “Videosurveillance</t>
  </si>
  <si>
    <t>B29J21004640007</t>
  </si>
  <si>
    <t>forniture</t>
  </si>
  <si>
    <t>Fornitura di beni mobili e strumentali all'attivazione degli Uffici di Prossimità</t>
  </si>
  <si>
    <t>4 mesi</t>
  </si>
  <si>
    <t>servizi</t>
  </si>
  <si>
    <t>Acquisizione di servizi di supporto alla gestione del progetto complesso Uffici di Prossimità: formazione e training on the job, customizzazione software, digitalizzazione di documentazione, monitoraggio, comunicazione e disseminamento</t>
  </si>
  <si>
    <t>8 mesi</t>
  </si>
  <si>
    <t>F 800011990639 2022 60901</t>
  </si>
  <si>
    <t>F 800011990639 2022 60902</t>
  </si>
  <si>
    <t>S 800011990639 2022 60903</t>
  </si>
  <si>
    <t>F 80011990639 2022 41102</t>
  </si>
  <si>
    <t>ACCORDO  QUADRO TRIENNALE AMMODERNAMENTO TECNOLOGICO DI IMPIANTI DI TRATTAMENTO MECCANICO - BIOLOGICO (STIR) DEI RIFIUTI INDIFFERENZIATI PRESENTI SUL TERRITORIO DELLA REGIONE CAMPANIA.</t>
  </si>
  <si>
    <t>ACCORDO QUADRO TRIENNALE Servizi di progettazione per l’adattamento delle infrastrutture di collettamento ai fenomeni estremi connessi ai cambiamenti climatici sul territorio della Regione Campania (INFRASTRUTTURE AMBIENTALI)</t>
  </si>
  <si>
    <t>S 80011990639 2022 61109</t>
  </si>
  <si>
    <t>S 80011990639 2022 61108</t>
  </si>
  <si>
    <t>S 80011990639 2022 61112</t>
  </si>
  <si>
    <t>S 80011990639 2022 61113</t>
  </si>
  <si>
    <t>dott. Luciano D'Aponte</t>
  </si>
  <si>
    <t>Servizio di assistenza tecnica per la programmazione, gestione, attuazione e monitoraggio degli interventi del PSN 2023-2027 di competenza della Regione Campania e per la chiusura del PSR Campania 2014-2022</t>
  </si>
  <si>
    <t>dott.ssa Maria Passari</t>
  </si>
  <si>
    <t>6 anni</t>
  </si>
  <si>
    <t>dott.ssa Flora Della Valle</t>
  </si>
  <si>
    <t>B29G17000550009</t>
  </si>
  <si>
    <t>Estensione temporale del Servizio di Valutazione Indipendente del PSR Campania 2014-2020</t>
  </si>
  <si>
    <t>B21C22000010006</t>
  </si>
  <si>
    <t>72220000-3</t>
  </si>
  <si>
    <t>Servizio di supporto specialistico per l'implementazione di una piattaforma informatica a supporto del lavoro istruttorio delle domande di sostegno PSR Campania 2014/2022</t>
  </si>
  <si>
    <t>6 mesi</t>
  </si>
  <si>
    <t>Servizi per la realizzazione di un sistema di gestione dei dati in blockchain per lo sviluppo e l'attuazione di un sistema di tracciabilità e rintracciabilità dei prodotti della filiera agroalimentare e ittica in Campania</t>
  </si>
  <si>
    <t>2 anni</t>
  </si>
  <si>
    <t xml:space="preserve">200.835,00 oltre IVA </t>
  </si>
  <si>
    <t xml:space="preserve">primo anno </t>
  </si>
  <si>
    <t xml:space="preserve">secondo anno </t>
  </si>
  <si>
    <t>variazione importo a seguito di modifica del programma in corso d'anno</t>
  </si>
  <si>
    <t>ACCORDO QUADRO TRIENNALE Servizi di progettazione per riqualificazione edilizia e rigenerazione urbana)</t>
  </si>
  <si>
    <t>B78D20000270001</t>
  </si>
  <si>
    <t>Dott. Vittorio Fusco</t>
  </si>
  <si>
    <t>Regione Campania Ufficio Grande Opere - UOD 04</t>
  </si>
  <si>
    <t xml:space="preserve">Riqualificazione e messa in sicurezza foresta CUMA </t>
  </si>
  <si>
    <t>12 MESI</t>
  </si>
  <si>
    <t>S 80011990639 2022  60611</t>
  </si>
  <si>
    <t>S 80011990639 2022  60612</t>
  </si>
  <si>
    <t>S 80011990639 2022  60613</t>
  </si>
  <si>
    <t>S 80011990639 2022  60614</t>
  </si>
  <si>
    <t>ACCORDO QUADRO TRIENNALE Servizi di rilievo, analisi, modellazione idraulica, distrettualizzazione e ricerca delle perdite nelle reti di distribuzione urbana del territorio della Regione Campania ( INFRASTRUTTURE AMBIENTALI)</t>
  </si>
  <si>
    <t>D.G. 50.03</t>
  </si>
  <si>
    <t>ITF 3</t>
  </si>
  <si>
    <t>79315000-5</t>
  </si>
  <si>
    <t>studio e ricerca socioeconomica a supporto della programmazione</t>
  </si>
  <si>
    <t>Ciro Pili</t>
  </si>
  <si>
    <t>D.G. Autorità Gestione FESR</t>
  </si>
  <si>
    <t>S 80011990639 2022 50301</t>
  </si>
  <si>
    <t>Regione Campania  Centrale Acquisti</t>
  </si>
  <si>
    <t>B61B21004130006</t>
  </si>
  <si>
    <t>72514200-3</t>
  </si>
  <si>
    <t>Adesione al contratto quadro Consip SPC Clod Lotti 3 e/o 4 per la realizzazione del progetto azioni di rafforzamento dell'ecosistema difgitale della cultura (servizi di digitalizzazione)</t>
  </si>
  <si>
    <t>DOTT.SSA Silvia Schiavo (DD652/2021)</t>
  </si>
  <si>
    <t>12/16 mesi</t>
  </si>
  <si>
    <t xml:space="preserve">attività del progetto le azioni di rafforzamento dell'ecosistema digitale finanziato sull'obiettivo 2.2. asse II POR FESR 2014-2020 </t>
  </si>
  <si>
    <t xml:space="preserve">48800000-6 </t>
  </si>
  <si>
    <t>acquisto su MEPA /RDO</t>
  </si>
  <si>
    <t>attività  del progetto azioni di rafforzamento  finanziato sull'obiettivo 2.2. asse II POR FESR 2014-2020 (acquisto prodotti informatici software o hardware)</t>
  </si>
  <si>
    <t>79340000-9</t>
  </si>
  <si>
    <t>acquisto su Mepa e/o adesione convenzioni/contratti quadro /affidamento diretto</t>
  </si>
  <si>
    <t xml:space="preserve">6 mesi </t>
  </si>
  <si>
    <t>attività del progetto le azioni di rafforzamento dell'ecosistema digitale finanziato sull'obiettivo 2.2. asse II POR FESR 2014-2020 (COMUNICAZIONE)</t>
  </si>
  <si>
    <t>Non presente</t>
  </si>
  <si>
    <t>///</t>
  </si>
  <si>
    <t>9251100-6--Servizi di Biblioteche</t>
  </si>
  <si>
    <r>
      <t xml:space="preserve">Lomolino Federico </t>
    </r>
    <r>
      <rPr>
        <i/>
        <sz val="10"/>
        <rFont val="Arial"/>
        <family val="2"/>
      </rPr>
      <t>(RUP nominato con D.D. n° 85 del 04/05/22)</t>
    </r>
  </si>
  <si>
    <t>30 mesi</t>
  </si>
  <si>
    <t xml:space="preserve">CONSIP </t>
  </si>
  <si>
    <t>B69I21000730003</t>
  </si>
  <si>
    <t>SERVIZIO</t>
  </si>
  <si>
    <t>B64J22000330002</t>
  </si>
  <si>
    <t>Campania dei Festival  affidamento in house del progetto “Fiera del Libro” POC 2014/2020 DGR 566/2021</t>
  </si>
  <si>
    <t>Gestione, consulenza e assistenza alle biblioteche del Polo SBN Campania (L'avvio alla procedura di affidamento è avvenuta già nel 2022 su fondi a valere sia su E.F. 2022 che su Fondi di Bilancio 2023 e 2024)</t>
  </si>
  <si>
    <t>B61F22000210009</t>
  </si>
  <si>
    <t>B26G22016840006</t>
  </si>
  <si>
    <t>Potenziamento tecnologico infrastrutturale della rete in Fibra Ottica per le linee Flegree (SEPSA)</t>
  </si>
  <si>
    <t>B21J22000210009</t>
  </si>
  <si>
    <t>Acquisto di “kit di bordo” per l’abilitazione tecnologica degli autobus per l’erogazione di servizi digitali all’utenza</t>
  </si>
  <si>
    <t>Fornitura di emettitrici per la vendita ai cittadini dei titoli di viaggio (chip on Paper, abbonamenti, …)</t>
  </si>
  <si>
    <t>Evoluzione del sistema SVR (Sistema Vendita Regionale) e SMR (Sistema di Monitoraggio Regionale) e predisposizione della piattaforma in logica MaaS</t>
  </si>
  <si>
    <t>Gerado Liguori</t>
  </si>
  <si>
    <t>B66G22016640009</t>
  </si>
  <si>
    <t>Melania Minetti</t>
  </si>
  <si>
    <t>Adesione convenzione consip - Microsoft Enterprise Agreement 5 -affidamento in favore di Telecom Italia spa</t>
  </si>
  <si>
    <t>Acquisto licenze CYBER GURU ENTERPRISE</t>
  </si>
  <si>
    <t>LAN7 Lotto 4 - Sicurezza informatica Data Center fase 2</t>
  </si>
  <si>
    <r>
      <t xml:space="preserve">Proroga del servizio di manutenzione ordinaria e straordinaria della </t>
    </r>
    <r>
      <rPr>
        <b/>
        <sz val="10"/>
        <rFont val="Arial"/>
        <family val="2"/>
      </rPr>
      <t>rete "fiduciaria"</t>
    </r>
    <r>
      <rPr>
        <sz val="10"/>
        <rFont val="Arial"/>
        <family val="2"/>
      </rPr>
      <t xml:space="preserve"> di monitoraggio meteoidropluviometrico in tempo reale, utilizzata ai fini di protezione civile per l’allertamento regionale per il rischio idrogeologico e idraulico</t>
    </r>
  </si>
  <si>
    <r>
      <t xml:space="preserve">Servizio di manutenzione ordinaria e straordinaria della " </t>
    </r>
    <r>
      <rPr>
        <b/>
        <sz val="10"/>
        <rFont val="Arial"/>
        <family val="2"/>
      </rPr>
      <t>rete radio regionale"</t>
    </r>
    <r>
      <rPr>
        <sz val="10"/>
        <rFont val="Arial"/>
        <family val="2"/>
      </rPr>
      <t xml:space="preserve"> di comunicazioni in emergenza a supporto del sistema di protezione civile, realizzata con fondi F.E.S.R. Campania 2014/2020 e utilizzata dalla Regione Campania per lo svolgimento delle attività istituzionali di cui al D. Lgs. n. 6/2020 e alla L.R. n. 12/2017 e ss.mm.ii.</t>
    </r>
  </si>
  <si>
    <r>
      <t xml:space="preserve">Riqualificazione e messa in sicurezza della Pineta di Castelvolturno e fasce prospicienti il litorale contermine. </t>
    </r>
    <r>
      <rPr>
        <b/>
        <sz val="10"/>
        <rFont val="Arial"/>
        <family val="2"/>
      </rPr>
      <t>FASE 2</t>
    </r>
  </si>
  <si>
    <t>Riqualificazione e consolidamento dell'infrastruttura IT della Regione Campania: Acquisto Server - CUP
B66G22016640009 SURF OP_17825 18043BP000000006 AMMISSIONE A FINANZIAMENTO E AFFIDAMENTO DEL SER VIZIO. CIG derivato 924260461A</t>
  </si>
  <si>
    <t>NUE Numero Unico Europeo di Emergenza 112</t>
  </si>
  <si>
    <t>Sinfonia – Digitalizzazione dei processi amministrativi integrati per la gestione delle Risorse Umane, del Patrimonio e della Contabilità dell’Ente Regione Campania REGIONE CAMPANIA</t>
  </si>
  <si>
    <t>S 80011990639 2022 50715</t>
  </si>
  <si>
    <t>S 80011990639 2022 50716</t>
  </si>
  <si>
    <t>S 80011990639 2023 50701</t>
  </si>
  <si>
    <t>S 80011990639 2022 50717</t>
  </si>
  <si>
    <t>S 80011990639 2022 50718</t>
  </si>
  <si>
    <t>S 80011990639 2022 50719</t>
  </si>
  <si>
    <t>S 80011990639 2023 50702</t>
  </si>
  <si>
    <t>S 80011990639 2023 50703</t>
  </si>
  <si>
    <t>S 80011990639 2022 50720</t>
  </si>
  <si>
    <t>S 80011990639 2022 50721</t>
  </si>
  <si>
    <t>S 80011990639 2022 50722</t>
  </si>
  <si>
    <t>S 80011990639 2022 50723</t>
  </si>
  <si>
    <t>S 80011990639 2022 50724</t>
  </si>
  <si>
    <t>S 80011990639 2022 50725</t>
  </si>
  <si>
    <t>S 80011990639 2023 50704</t>
  </si>
  <si>
    <t>S 80011990639 2022 51222</t>
  </si>
  <si>
    <t>S 80011990639 2022 51223</t>
  </si>
  <si>
    <t>D.G. 50.13.17</t>
  </si>
  <si>
    <t>D.G. 50.13.94</t>
  </si>
  <si>
    <t>F 80011990639 2022 51221</t>
  </si>
  <si>
    <t>S 80011990639 2022 61114</t>
  </si>
  <si>
    <t>S 80011990639 2022 61115</t>
  </si>
  <si>
    <t>S 80011990639 2022 61119</t>
  </si>
  <si>
    <t>S 80011990639 2022 61121</t>
  </si>
  <si>
    <t>F 80011990639 2022 61116</t>
  </si>
  <si>
    <t>F 80011990639 2022 61117</t>
  </si>
  <si>
    <t>F 80011990639 2022 61118</t>
  </si>
  <si>
    <t>F 80011990639 2022 61120</t>
  </si>
  <si>
    <t>F 80011990639 2022 61122</t>
  </si>
  <si>
    <t>F 80011990639 2022 61123</t>
  </si>
  <si>
    <t>F 80011990639 2022 61124</t>
  </si>
  <si>
    <r>
      <t xml:space="preserve">ELENCO DEGLI ACQUISTI DEL PROGRAMMA   </t>
    </r>
    <r>
      <rPr>
        <b/>
        <sz val="11"/>
        <color indexed="10"/>
        <rFont val="Arial"/>
        <family val="2"/>
      </rPr>
      <t>2022-2023</t>
    </r>
  </si>
  <si>
    <t>S 80011990639 2021 51220</t>
  </si>
  <si>
    <t>DA DEFINIRE</t>
  </si>
  <si>
    <t>IT F3</t>
  </si>
  <si>
    <t>SERVIZIO DI ASSISTENZA TECNICA PER LA CHIUSURA DEL por FESR CAMPANIA 2014/2020 E PER LA GESTIONE ATTUAZIONE E CONTROLLO DEL POR FESR CAMPANIA 2021/2027</t>
  </si>
  <si>
    <t>MASSIMA</t>
  </si>
  <si>
    <t>DA INDIVIDUARE</t>
  </si>
  <si>
    <t>48 MESI</t>
  </si>
  <si>
    <t>S 80011990639 2022 50302</t>
  </si>
  <si>
    <t>S 80011990639 2022 00001</t>
  </si>
  <si>
    <t>Affidamento del Servizio dell'Organizzazione dell'evento Birra Agricola e Artigianale della Campania</t>
  </si>
  <si>
    <t>Dott. Alfonso Bonavita</t>
  </si>
  <si>
    <t>itf33</t>
  </si>
  <si>
    <t>servizi di manutenzione piattaforma i.Ter Campania</t>
  </si>
  <si>
    <t>2. priorità media</t>
  </si>
  <si>
    <t>servizi di aggiornamento cartografia, data base topografico e DTM  aggiornamento  2020</t>
  </si>
  <si>
    <t>servizi di manutenzione rete stazioni GNSS</t>
  </si>
  <si>
    <t>servizi di manutenzione Geoportale</t>
  </si>
  <si>
    <t>/</t>
  </si>
  <si>
    <t>Servizio</t>
  </si>
  <si>
    <t>Servizi di catalogazione e digitalizzazione della cartografia del territorio campano finalizzata all'istituzione dell'Archivio storico digitale dper il Centro Cartografico della Regione Campania</t>
  </si>
  <si>
    <t>Staff 50,09,92 DG Governo del Territorio</t>
  </si>
  <si>
    <t>71410000-5</t>
  </si>
  <si>
    <t>Affidamento dei servizi di elaborazione di una proposta di Masterplan-Programma integrato di valorizzazione del Litorale Cilento Sud della Regione Campania</t>
  </si>
  <si>
    <t>arch. Mauro Vincenti</t>
  </si>
  <si>
    <t>1 anno</t>
  </si>
  <si>
    <t>Staff 50.09.94 DG Governo del Territorio</t>
  </si>
  <si>
    <t>S 80011990639 2022  50924</t>
  </si>
  <si>
    <t>S 80011990639 2022  50925</t>
  </si>
  <si>
    <t>Potenziamo dei sistemi di virtualizzazione ed iperconvergenza del datacenter di Regione Campania” - Acquisto software VM - Adesione convenzione Consip "Software multibrand 4 - Lotto 5</t>
  </si>
  <si>
    <t>DM 14/2018 - art. 7, comma 8, lett. d)</t>
  </si>
  <si>
    <t>F 80011990639 2022 61125</t>
  </si>
  <si>
    <t>Acquisizione della fornitura di pc desktop, pc portatili e ulteriori dispositivi ict- appalto speciale mediante piattaforma sdapa Consip - avvio esecuzione della fornitura in via di urgenza ai sensi dell art. 32 comma 8 del d. lgs. 50.2016 CIG 9115301857</t>
  </si>
  <si>
    <t>39130000-2
30000000-9</t>
  </si>
  <si>
    <t>80000000-4
72000000-5</t>
  </si>
  <si>
    <t>Servizio di "Assistenza Tecnica all’Autorità di Gestione, ai Responsabili di Obiettivo Operativo ed all’Autorità di Certificazione del Programma Operativo Fondo Sociale Europeo della Regione Campania a valere sul Fondo Sociale Europeo (FSE)"</t>
  </si>
  <si>
    <t>D.G. 50.04</t>
  </si>
  <si>
    <t>S 80011990639 2022 50401</t>
  </si>
  <si>
    <t>B65F2200073001</t>
  </si>
  <si>
    <t>71000000-8</t>
  </si>
  <si>
    <t>Affidamento del servizio di progettazione di fattibilità tecnico economica e definitiva, nonché delle connesse indagini geologiche, geotecniche e ambientali, per la realizzazione del Polo Pediatrico "Nuovo Santobono"</t>
  </si>
  <si>
    <t>Arch. Mario Bruno</t>
  </si>
  <si>
    <t>280 gg n. e c.</t>
  </si>
  <si>
    <t>Programma degli interventi di mitigazione del rischio idraulico di interesse regionale afferenti il bacino idrografico del fiume Sarno. Affidamento di servizi tecnici e lavori finalizzati alle indagini geologiche, geognostiche, archelogiche ambientali e caratterizzazione rocce di scavo -Vasche SArno- Cavaiola.Cicalesi</t>
  </si>
  <si>
    <t>Servizio regionale di Pronto Intervento Fitosanitario</t>
  </si>
  <si>
    <t>massima</t>
  </si>
  <si>
    <t>dott.ssa Giuseppina Gargiulo</t>
  </si>
  <si>
    <t>16710000-5</t>
  </si>
  <si>
    <t xml:space="preserve">Acquisto Trattrice per il Centro di incremento Ippico Regionale </t>
  </si>
  <si>
    <t>FRANCESCO PAOLO DE FELICE</t>
  </si>
  <si>
    <t>15712000-2</t>
  </si>
  <si>
    <t xml:space="preserve">Acquisto Fieno polifita e paglia presso Centro di incremento Ippico Regionale </t>
  </si>
  <si>
    <t xml:space="preserve">Acquisto Mangime presso Centro di incremento Ippico Regionale </t>
  </si>
  <si>
    <t>ITF 33</t>
  </si>
  <si>
    <t>30200000-1</t>
  </si>
  <si>
    <t>Apparecchiature informatiche disponibili in convenzione Consip</t>
  </si>
  <si>
    <t>Dott.ssa Maria Passari</t>
  </si>
  <si>
    <t>Apparecchiature informatiche non disponibili in convenzione Consip</t>
  </si>
  <si>
    <t>Servizi di progettazione e realizzazione di Portali e Servizi on-line(OPR -AGEAC)</t>
  </si>
  <si>
    <t>S 80011990639 2022 50726</t>
  </si>
  <si>
    <t>S 80011990639 2022 50732</t>
  </si>
  <si>
    <t>77211400-6           
77211500-7         
773400005</t>
  </si>
  <si>
    <t>F 80011990639 2022 50727</t>
  </si>
  <si>
    <t>F 80011990639 2022 50728</t>
  </si>
  <si>
    <t>F 80011990639 2022 50729</t>
  </si>
  <si>
    <t>F 80011990639 2022 50730</t>
  </si>
  <si>
    <t>F 80011990639 2022 50731</t>
  </si>
  <si>
    <t>nd</t>
  </si>
  <si>
    <t>Fornitura</t>
  </si>
  <si>
    <t>Completamento potenziamento Datacenter acquisto software HCI</t>
  </si>
  <si>
    <t>Consip S.p.a.</t>
  </si>
  <si>
    <t>3.modifica ex art.7 comma 8 lettera d)</t>
  </si>
  <si>
    <t>B66F22000260009</t>
  </si>
  <si>
    <t>Security Operation Center</t>
  </si>
  <si>
    <t>48 mesi</t>
  </si>
  <si>
    <t>1.modifica ex art.7 comma 8 lettera b) (DGR 140 del 22 Marzo 2022)</t>
  </si>
  <si>
    <t>F 80011990639 2022 61126</t>
  </si>
  <si>
    <t>F 80011990639 2022 61127</t>
  </si>
  <si>
    <t>U.S.  60.01</t>
  </si>
  <si>
    <t>n/a</t>
  </si>
  <si>
    <t>software gestionale pratiche avvocatura</t>
  </si>
  <si>
    <t>Avv. Massimo Consoli</t>
  </si>
  <si>
    <t xml:space="preserve">2 anni </t>
  </si>
  <si>
    <t>S 80011990639 2022  60101</t>
  </si>
  <si>
    <t>B59J16003160001</t>
  </si>
  <si>
    <t>ITF35</t>
  </si>
  <si>
    <t>SERVIZI ATTINENTI ALL’ARCHITETTURA ED ALL’INGEGNERIA RECANTE LA DIREZIONE DEI LAVORI IL COORDINAMENTO PER LA SICUREZZA IN FASE DI ESECUZIONE, PER LA REALIZZAZIONE DEL NUOVO COMPLESSO OSPEDALIERO SAN GIOVANNI DI DIO RUGGI D’ARAGONA DI SALERNO.</t>
  </si>
  <si>
    <t>Ing. Roberta Santaniello</t>
  </si>
  <si>
    <t>34 mesi</t>
  </si>
  <si>
    <t>SORESA</t>
  </si>
  <si>
    <t>71336000-2   71900000-7</t>
  </si>
  <si>
    <t>Attuazione Piano di caratterizzazione ambientale, PER LA REALIZZAZIONE DEL NUOVO COMPLESSO OSPEDALIERO SAN GIOVANNI DI DIO RUGGI D’ARAGONA DI SALERNO.</t>
  </si>
  <si>
    <t>collaborazione professionale servizi tecnici prodromici all'esecuzione
della procedura espropriativa connessa alla realizzazione dell'intervento "Realizzazione del
Nuovo Complesso Ospedaliero San Giovanni di Dio e Ruggi d'Aragona</t>
  </si>
  <si>
    <t>S 80011990639 2022 50402</t>
  </si>
  <si>
    <t>S 80011990639 2022 50403</t>
  </si>
  <si>
    <t>S 80011990639 2022 50404</t>
  </si>
  <si>
    <t>Piano Nazionale Ripresa e Resilienza - PNRR- Missione 6 - Componente 1 - Reti di prossimita',
strutture e telemedicina per l'assistenza sanitaria territoriale.
Accordo Quadro, ai sensi degli artt. 54 e 60 del D.lgs. n. 50-2016 e ss.mm.ii., per l'affidamen to
dei servizi di ingegneria e architettura e per la verifica delle progettazioni, per la realizzazione
delle strutture, di cui agli investimenti 1.1, 1.2.2 e 1.3 della missione M6-C1 del PNRR</t>
  </si>
  <si>
    <t>Marco Ferraro</t>
  </si>
  <si>
    <t>Quadriennale</t>
  </si>
  <si>
    <t>SORESA SPA</t>
  </si>
  <si>
    <t>S 80011990639 2022  60615</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</si>
</sst>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_-;\-* #,##0.00_-;_-* \-??_-;_-@_-"/>
    <numFmt numFmtId="171" formatCode="[$€-410]\ #,##0.00;\-[$€-410]\ #,##0.00"/>
    <numFmt numFmtId="172" formatCode="#,##0.00&quot; €&quot;"/>
    <numFmt numFmtId="173" formatCode="#,###.00"/>
    <numFmt numFmtId="174" formatCode="[$€-410]\ #,##0.00;[Red]\-[$€-410]\ #,##0.00"/>
    <numFmt numFmtId="175" formatCode="_-* #,##0.00\ [$€-410]_-;\-* #,##0.00\ [$€-410]_-;_-* \-??\ [$€-410]_-;_-@_-"/>
    <numFmt numFmtId="176" formatCode="[$€-2]\ #,##0.00;[Red]\-[$€-2]\ #,##0.00"/>
    <numFmt numFmtId="177" formatCode="_-&quot;L. &quot;* #,##0.00_-;&quot;-L. &quot;* #,##0.00_-;_-&quot;L. &quot;* \-??_-;_-@_-"/>
    <numFmt numFmtId="178" formatCode="[$-410]dddd\ d\ mmmm\ yyyy"/>
    <numFmt numFmtId="179" formatCode="#,##0.00\ [$€-410];[Red]\-#,##0.00\ [$€-410]"/>
    <numFmt numFmtId="180" formatCode="#,##0.00;[Red]#,##0.00"/>
    <numFmt numFmtId="181" formatCode="&quot;€&quot;\ #,##0.00"/>
    <numFmt numFmtId="182" formatCode="_-* #,##0_-;\-* #,##0_-;_-* &quot;-&quot;??_-;_-@_-"/>
    <numFmt numFmtId="183" formatCode="_-* #,##0.00\ [$€-410]_-;\-* #,##0.00\ [$€-410]_-;_-* &quot;-&quot;??\ [$€-410]_-;_-@_-"/>
    <numFmt numFmtId="184" formatCode="_-&quot;L.&quot;\ * #,##0.00_-;\-&quot;L.&quot;\ * #,##0.00_-;_-&quot;L.&quot;\ * &quot;-&quot;??_-;_-@_-"/>
    <numFmt numFmtId="185" formatCode="_-&quot;L.&quot;\ * #,##0_-;\-&quot;L.&quot;\ * #,##0_-;_-&quot;L.&quot;\ * &quot;-&quot;_-;_-@_-"/>
    <numFmt numFmtId="186" formatCode="#,##0.00\ &quot;€&quot;"/>
    <numFmt numFmtId="187" formatCode="0.0"/>
    <numFmt numFmtId="188" formatCode="#,##0.00\ _€;\-#,##0.00\ _€"/>
    <numFmt numFmtId="189" formatCode="&quot;Sì&quot;;&quot;Sì&quot;;&quot;No&quot;"/>
    <numFmt numFmtId="190" formatCode="&quot;Vero&quot;;&quot;Vero&quot;;&quot;Falso&quot;"/>
    <numFmt numFmtId="191" formatCode="&quot;Attivo&quot;;&quot;Attivo&quot;;&quot;Inattivo&quot;"/>
    <numFmt numFmtId="192" formatCode="[$€-2]\ #.##000_);[Red]\([$€-2]\ #.##000\)"/>
    <numFmt numFmtId="193" formatCode="#,##0.00\ [$€-410];\-#,##0.00\ [$€-410]"/>
    <numFmt numFmtId="194" formatCode="[$€-410]\ #,###.00;[Red]\-[$€-410]\ #,###.00"/>
    <numFmt numFmtId="195" formatCode="_-* #,##0_-;\-* #,##0_-;_-* &quot;-&quot;_-;_-@_-"/>
    <numFmt numFmtId="196" formatCode="_-* #,##0.00_-;\-* #,##0.00_-;_-* &quot;-&quot;??_-;_-@_-"/>
  </numFmts>
  <fonts count="45">
    <font>
      <sz val="10"/>
      <name val="Arial"/>
      <family val="2"/>
    </font>
    <font>
      <sz val="11"/>
      <color indexed="8"/>
      <name val="Calibri"/>
      <family val="2"/>
    </font>
    <font>
      <b/>
      <sz val="10"/>
      <name val="Arial"/>
      <family val="2"/>
    </font>
    <font>
      <sz val="8"/>
      <name val="Arial"/>
      <family val="2"/>
    </font>
    <font>
      <i/>
      <sz val="10"/>
      <name val="Arial"/>
      <family val="2"/>
    </font>
    <font>
      <b/>
      <i/>
      <sz val="10"/>
      <name val="Arial"/>
      <family val="2"/>
    </font>
    <font>
      <sz val="11"/>
      <name val="Arial"/>
      <family val="2"/>
    </font>
    <font>
      <b/>
      <sz val="11"/>
      <name val="Arial"/>
      <family val="2"/>
    </font>
    <font>
      <b/>
      <sz val="11"/>
      <color indexed="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0"/>
      <color indexed="8"/>
      <name val="Arial"/>
      <family val="2"/>
    </font>
    <font>
      <sz val="9"/>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
      <patternFill patternType="solid">
        <fgColor indexed="9"/>
        <bgColor indexed="64"/>
      </patternFill>
    </fill>
    <fill>
      <patternFill patternType="solid">
        <fgColor theme="0"/>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thin"/>
      <bottom style="thin"/>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medium">
        <color indexed="8"/>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thin">
        <color indexed="8"/>
      </bottom>
    </border>
    <border>
      <left style="medium"/>
      <right style="medium"/>
      <top style="medium"/>
      <bottom style="medium"/>
    </border>
    <border>
      <left style="thin">
        <color indexed="8"/>
      </left>
      <right style="thin">
        <color indexed="8"/>
      </right>
      <top style="thin">
        <color indexed="8"/>
      </top>
      <bottom>
        <color indexed="63"/>
      </bottom>
    </border>
    <border>
      <left style="thin"/>
      <right style="thin"/>
      <top>
        <color indexed="63"/>
      </top>
      <bottom style="thin"/>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medium"/>
      <right style="medium"/>
      <top style="medium"/>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rgb="FF000000"/>
      </left>
      <right style="thin">
        <color rgb="FF000000"/>
      </right>
      <top style="thin">
        <color rgb="FF000000"/>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color indexed="63"/>
      </right>
      <top>
        <color indexed="63"/>
      </top>
      <bottom>
        <color indexed="63"/>
      </bottom>
    </border>
    <border>
      <left style="medium"/>
      <right style="medium">
        <color indexed="8"/>
      </right>
      <top style="medium"/>
      <bottom>
        <color indexed="63"/>
      </bottom>
    </border>
    <border>
      <left/>
      <right style="medium"/>
      <top style="medium"/>
      <bottom style="medium"/>
    </border>
    <border>
      <left>
        <color indexed="63"/>
      </left>
      <right/>
      <top style="medium"/>
      <bottom style="medium"/>
    </border>
    <border>
      <left style="thin">
        <color indexed="8"/>
      </left>
      <right style="thin">
        <color indexed="8"/>
      </right>
      <top>
        <color indexed="63"/>
      </top>
      <bottom style="thin">
        <color indexed="8"/>
      </bottom>
    </border>
    <border>
      <left style="medium">
        <color indexed="8"/>
      </left>
      <right style="medium">
        <color indexed="8"/>
      </right>
      <top style="medium"/>
      <bottom>
        <color indexed="63"/>
      </bottom>
    </border>
    <border>
      <left style="medium">
        <color indexed="8"/>
      </left>
      <right>
        <color indexed="63"/>
      </right>
      <top style="medium"/>
      <bottom>
        <color indexed="63"/>
      </bottom>
    </border>
    <border>
      <left style="medium"/>
      <right>
        <color indexed="63"/>
      </right>
      <top style="medium"/>
      <bottom>
        <color indexed="63"/>
      </bottom>
    </border>
    <border>
      <left>
        <color indexed="63"/>
      </left>
      <right style="medium">
        <color indexed="8"/>
      </right>
      <top style="medium">
        <color indexed="8"/>
      </top>
      <bottom>
        <color indexed="63"/>
      </bottom>
    </border>
    <border>
      <left style="thin"/>
      <right>
        <color indexed="63"/>
      </right>
      <top style="thin"/>
      <bottom style="thin"/>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style="medium">
        <color indexed="8"/>
      </right>
      <top style="medium">
        <color indexed="8"/>
      </top>
      <bottom style="medium"/>
    </border>
    <border>
      <left style="medium">
        <color indexed="8"/>
      </left>
      <right style="medium"/>
      <top style="medium">
        <color indexed="8"/>
      </top>
      <bottom style="medium"/>
    </border>
    <border>
      <left style="medium">
        <color indexed="8"/>
      </left>
      <right style="medium">
        <color indexed="8"/>
      </right>
      <top style="medium"/>
      <bottom style="medium">
        <color indexed="8"/>
      </bottom>
    </border>
    <border>
      <left style="medium">
        <color indexed="8"/>
      </left>
      <right>
        <color indexed="63"/>
      </right>
      <top style="medium"/>
      <bottom style="medium">
        <color indexed="8"/>
      </bottom>
    </border>
    <border>
      <left style="medium">
        <color indexed="8"/>
      </left>
      <right>
        <color indexed="63"/>
      </right>
      <top style="medium">
        <color indexed="8"/>
      </top>
      <bottom>
        <color indexed="63"/>
      </bottom>
    </border>
    <border>
      <left style="medium"/>
      <right style="medium">
        <color indexed="8"/>
      </right>
      <top style="medium"/>
      <bottom style="medium">
        <color indexed="8"/>
      </bottom>
    </border>
    <border>
      <left style="medium"/>
      <right style="medium">
        <color indexed="8"/>
      </right>
      <top style="medium">
        <color indexed="8"/>
      </top>
      <bottom>
        <color indexed="63"/>
      </bottom>
    </border>
    <border>
      <left style="medium">
        <color indexed="8"/>
      </left>
      <right style="medium"/>
      <top style="medium"/>
      <bottom style="medium">
        <color indexed="8"/>
      </bottom>
    </border>
    <border>
      <left style="medium">
        <color indexed="8"/>
      </left>
      <right style="medium"/>
      <top style="medium">
        <color indexed="8"/>
      </top>
      <bottom>
        <color indexed="63"/>
      </botto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right style="medium">
        <color indexed="8"/>
      </right>
      <top style="medium">
        <color indexed="8"/>
      </top>
      <bottom style="medium"/>
    </border>
    <border>
      <left>
        <color indexed="63"/>
      </left>
      <right style="medium">
        <color indexed="8"/>
      </right>
      <top style="medium">
        <color indexed="8"/>
      </top>
      <bottom style="medium">
        <color indexed="8"/>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color rgb="FF000000"/>
      </left>
      <right style="thin">
        <color rgb="FF000000"/>
      </right>
      <top>
        <color indexed="63"/>
      </top>
      <bottom style="thin">
        <color rgb="FF000000"/>
      </bottom>
    </border>
    <border>
      <left>
        <color indexed="63"/>
      </left>
      <right style="medium">
        <color indexed="8"/>
      </right>
      <top style="medium"/>
      <bottom style="medium">
        <color indexed="8"/>
      </bottom>
    </border>
    <border>
      <left>
        <color indexed="63"/>
      </left>
      <right style="medium">
        <color indexed="8"/>
      </right>
      <top style="medium">
        <color indexed="8"/>
      </top>
      <bottom style="medium"/>
    </border>
    <border>
      <left>
        <color indexed="63"/>
      </left>
      <right>
        <color indexed="63"/>
      </right>
      <top style="medium">
        <color indexed="8"/>
      </top>
      <bottom>
        <color indexed="63"/>
      </bottom>
    </border>
    <border>
      <left style="medium">
        <color indexed="8"/>
      </left>
      <right>
        <color indexed="63"/>
      </right>
      <top style="medium">
        <color indexed="8"/>
      </top>
      <bottom style="medium"/>
    </border>
    <border>
      <left style="medium"/>
      <right style="thin"/>
      <top style="medium"/>
      <bottom>
        <color indexed="63"/>
      </bottom>
    </border>
    <border>
      <left style="thin"/>
      <right>
        <color indexed="63"/>
      </right>
      <top style="medium"/>
      <bottom style="medium"/>
    </border>
    <border>
      <left style="medium"/>
      <right style="medium"/>
      <top style="medium"/>
      <bottom style="thin"/>
    </border>
    <border>
      <left style="medium"/>
      <right style="medium"/>
      <top style="thin"/>
      <bottom style="medium"/>
    </border>
    <border>
      <left style="medium"/>
      <right/>
      <top style="medium"/>
      <bottom style="medium"/>
    </border>
    <border>
      <left style="medium">
        <color indexed="8"/>
      </left>
      <right style="medium"/>
      <top style="medium"/>
      <bottom>
        <color indexed="63"/>
      </bottom>
    </border>
    <border>
      <left style="thin"/>
      <right>
        <color indexed="63"/>
      </right>
      <top style="medium">
        <color indexed="8"/>
      </top>
      <bottom style="thin"/>
    </border>
    <border>
      <left>
        <color indexed="63"/>
      </left>
      <right style="thin"/>
      <top style="medium">
        <color indexed="8"/>
      </top>
      <bottom style="thin"/>
    </border>
    <border>
      <left style="thin">
        <color indexed="8"/>
      </left>
      <right>
        <color indexed="63"/>
      </right>
      <top style="thin">
        <color indexed="8"/>
      </top>
      <bottom>
        <color indexed="63"/>
      </bottom>
    </border>
    <border>
      <left>
        <color indexed="63"/>
      </left>
      <right style="medium">
        <color indexed="8"/>
      </right>
      <top style="medium"/>
      <bottom style="medium"/>
    </border>
    <border>
      <left style="medium"/>
      <right style="medium"/>
      <top style="medium">
        <color indexed="8"/>
      </top>
      <bottom>
        <color indexed="63"/>
      </bottom>
    </border>
    <border>
      <left style="medium">
        <color indexed="8"/>
      </left>
      <right>
        <color indexed="63"/>
      </right>
      <top>
        <color indexed="63"/>
      </top>
      <bottom style="medium">
        <color indexed="8"/>
      </bottom>
    </border>
    <border>
      <left style="medium"/>
      <right style="medium"/>
      <top style="medium"/>
      <bottom style="thin">
        <color indexed="8"/>
      </bottom>
    </border>
    <border>
      <left style="medium"/>
      <right style="medium"/>
      <top style="medium">
        <color indexed="8"/>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right>
        <color indexed="63"/>
      </right>
      <top style="medium"/>
      <bottom style="medium">
        <color indexed="8"/>
      </bottom>
    </border>
    <border>
      <left>
        <color indexed="63"/>
      </left>
      <right style="medium"/>
      <top style="medium"/>
      <bottom style="medium">
        <color indexed="8"/>
      </bottom>
    </border>
    <border>
      <left style="medium"/>
      <right>
        <color indexed="63"/>
      </right>
      <top style="medium">
        <color indexed="8"/>
      </top>
      <bottom style="medium">
        <color indexed="8"/>
      </bottom>
    </border>
    <border>
      <left>
        <color indexed="63"/>
      </left>
      <right style="medium"/>
      <top style="medium">
        <color indexed="8"/>
      </top>
      <bottom style="medium">
        <color indexed="8"/>
      </bottom>
    </border>
    <border>
      <left style="medium"/>
      <right>
        <color indexed="63"/>
      </right>
      <top style="medium">
        <color indexed="8"/>
      </top>
      <bottom style="medium"/>
    </border>
    <border>
      <left>
        <color indexed="63"/>
      </left>
      <right style="medium"/>
      <top style="medium">
        <color indexed="8"/>
      </top>
      <bottom style="medium"/>
    </border>
    <border>
      <left style="medium"/>
      <right>
        <color indexed="63"/>
      </right>
      <top style="medium">
        <color indexed="8"/>
      </top>
      <bottom>
        <color indexed="63"/>
      </bottom>
    </border>
    <border>
      <left>
        <color indexed="63"/>
      </left>
      <right style="medium"/>
      <top style="medium">
        <color indexed="8"/>
      </top>
      <bottom>
        <color indexed="63"/>
      </bottom>
    </border>
    <border>
      <left>
        <color indexed="63"/>
      </left>
      <right style="thin">
        <color rgb="FF000000"/>
      </right>
      <top style="thin">
        <color rgb="FF000000"/>
      </top>
      <bottom>
        <color indexed="63"/>
      </bottom>
    </border>
    <border>
      <left style="medium"/>
      <right style="thin"/>
      <top style="medium"/>
      <bottom style="mediu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 fillId="0" borderId="0">
      <alignment/>
      <protection/>
    </xf>
    <xf numFmtId="0" fontId="32" fillId="28" borderId="1" applyNumberFormat="0" applyAlignment="0" applyProtection="0"/>
    <xf numFmtId="170" fontId="0" fillId="0" borderId="0" applyFill="0" applyBorder="0" applyAlignment="0" applyProtection="0"/>
    <xf numFmtId="41"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170" fontId="0" fillId="0" borderId="0" applyFill="0" applyBorder="0" applyAlignment="0" applyProtection="0"/>
    <xf numFmtId="43" fontId="0" fillId="0" borderId="0" applyFont="0" applyFill="0" applyBorder="0" applyAlignment="0" applyProtection="0"/>
    <xf numFmtId="170" fontId="0" fillId="0" borderId="0" applyFill="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30" borderId="4" applyNumberFormat="0" applyFont="0" applyAlignment="0" applyProtection="0"/>
    <xf numFmtId="0" fontId="34" fillId="20" borderId="5" applyNumberFormat="0" applyAlignment="0" applyProtection="0"/>
    <xf numFmtId="9"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177" fontId="0" fillId="0" borderId="0" applyFill="0" applyBorder="0" applyAlignment="0" applyProtection="0"/>
    <xf numFmtId="168" fontId="0" fillId="0" borderId="0" applyFill="0" applyBorder="0" applyAlignment="0" applyProtection="0"/>
    <xf numFmtId="184" fontId="0" fillId="0" borderId="0" applyFont="0" applyFill="0" applyBorder="0" applyAlignment="0" applyProtection="0"/>
  </cellStyleXfs>
  <cellXfs count="499">
    <xf numFmtId="0" fontId="0" fillId="0" borderId="0" xfId="0" applyAlignment="1">
      <alignment/>
    </xf>
    <xf numFmtId="0" fontId="0" fillId="0" borderId="0" xfId="0" applyFont="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183" fontId="0" fillId="0" borderId="10" xfId="72" applyNumberFormat="1" applyFont="1" applyBorder="1" applyAlignment="1">
      <alignment vertical="center" wrapText="1"/>
    </xf>
    <xf numFmtId="183" fontId="0" fillId="0" borderId="10" xfId="56" applyNumberFormat="1" applyFont="1" applyBorder="1" applyAlignment="1">
      <alignment vertical="center" wrapText="1"/>
      <protection/>
    </xf>
    <xf numFmtId="0" fontId="0" fillId="0" borderId="11" xfId="0" applyFont="1" applyBorder="1" applyAlignment="1">
      <alignment horizontal="center" vertical="center"/>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wrapText="1"/>
    </xf>
    <xf numFmtId="0" fontId="0" fillId="0" borderId="0" xfId="0" applyFont="1" applyBorder="1" applyAlignment="1">
      <alignment horizontal="center" vertical="center" wrapText="1"/>
    </xf>
    <xf numFmtId="181" fontId="0" fillId="0" borderId="0" xfId="0" applyNumberFormat="1" applyFont="1" applyBorder="1" applyAlignment="1">
      <alignment horizontal="right" vertical="center"/>
    </xf>
    <xf numFmtId="181" fontId="0" fillId="0" borderId="0" xfId="0" applyNumberFormat="1" applyFont="1" applyBorder="1" applyAlignment="1">
      <alignment horizontal="right"/>
    </xf>
    <xf numFmtId="4" fontId="0" fillId="0" borderId="0" xfId="0" applyNumberFormat="1" applyFont="1" applyBorder="1" applyAlignment="1">
      <alignment/>
    </xf>
    <xf numFmtId="0" fontId="0" fillId="0" borderId="0" xfId="0" applyFont="1" applyFill="1" applyAlignment="1">
      <alignment horizontal="center"/>
    </xf>
    <xf numFmtId="183" fontId="0" fillId="0" borderId="12" xfId="72" applyNumberFormat="1" applyFont="1" applyFill="1" applyBorder="1" applyAlignment="1">
      <alignment horizontal="left" vertical="center"/>
    </xf>
    <xf numFmtId="0" fontId="0" fillId="0" borderId="0" xfId="0" applyFont="1" applyBorder="1" applyAlignment="1">
      <alignment horizontal="left" vertical="center"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center"/>
    </xf>
    <xf numFmtId="0" fontId="0" fillId="0" borderId="0" xfId="0" applyFont="1" applyBorder="1" applyAlignment="1">
      <alignment vertical="center"/>
    </xf>
    <xf numFmtId="0" fontId="0" fillId="0" borderId="0" xfId="0" applyFont="1" applyBorder="1" applyAlignment="1">
      <alignment horizontal="justify" vertical="center"/>
    </xf>
    <xf numFmtId="0" fontId="0" fillId="0" borderId="10" xfId="56" applyFont="1" applyBorder="1" applyAlignment="1">
      <alignment horizontal="left" vertical="center" wrapText="1"/>
      <protection/>
    </xf>
    <xf numFmtId="0" fontId="0" fillId="0" borderId="0" xfId="0" applyFont="1" applyBorder="1" applyAlignment="1">
      <alignment horizontal="left" wrapText="1"/>
    </xf>
    <xf numFmtId="0" fontId="0" fillId="0" borderId="0" xfId="0" applyFont="1" applyFill="1" applyBorder="1" applyAlignment="1">
      <alignment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xf>
    <xf numFmtId="0" fontId="0" fillId="0" borderId="12" xfId="0" applyFont="1" applyFill="1" applyBorder="1" applyAlignment="1">
      <alignment horizontal="center" vertical="center"/>
    </xf>
    <xf numFmtId="183" fontId="0" fillId="0" borderId="12" xfId="72" applyNumberFormat="1" applyFont="1" applyFill="1" applyBorder="1" applyAlignment="1">
      <alignment horizontal="left" vertical="center" wrapText="1"/>
    </xf>
    <xf numFmtId="4" fontId="0" fillId="0" borderId="12" xfId="0" applyNumberFormat="1" applyFont="1" applyFill="1" applyBorder="1" applyAlignment="1">
      <alignment horizontal="left" vertical="center"/>
    </xf>
    <xf numFmtId="0" fontId="0" fillId="0" borderId="0" xfId="0" applyFont="1" applyFill="1" applyBorder="1" applyAlignment="1">
      <alignment horizontal="left"/>
    </xf>
    <xf numFmtId="0" fontId="0" fillId="0" borderId="14" xfId="0" applyFont="1" applyBorder="1" applyAlignment="1">
      <alignment horizontal="center" vertical="center" wrapText="1"/>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justify"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33" borderId="15" xfId="0" applyFont="1" applyFill="1" applyBorder="1" applyAlignment="1">
      <alignment horizontal="left" vertical="center"/>
    </xf>
    <xf numFmtId="0" fontId="0" fillId="0" borderId="0" xfId="0" applyFont="1" applyBorder="1" applyAlignment="1">
      <alignment horizontal="left"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5" xfId="0" applyFont="1" applyBorder="1" applyAlignment="1">
      <alignment horizontal="center" vertical="center"/>
    </xf>
    <xf numFmtId="0" fontId="0" fillId="0" borderId="17" xfId="0" applyFont="1" applyBorder="1" applyAlignment="1">
      <alignment horizontal="center" vertical="center" wrapText="1"/>
    </xf>
    <xf numFmtId="0" fontId="0" fillId="0" borderId="0" xfId="0" applyFont="1" applyAlignment="1">
      <alignment horizontal="justify" vertical="center"/>
    </xf>
    <xf numFmtId="0" fontId="0" fillId="0" borderId="17" xfId="0" applyFont="1" applyBorder="1" applyAlignment="1">
      <alignment horizontal="center" vertic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vertical="center"/>
    </xf>
    <xf numFmtId="0" fontId="0" fillId="0" borderId="22" xfId="0" applyFont="1" applyFill="1" applyBorder="1" applyAlignment="1">
      <alignment horizontal="center" vertical="center" wrapText="1"/>
    </xf>
    <xf numFmtId="181" fontId="0" fillId="0" borderId="12" xfId="0" applyNumberFormat="1" applyFont="1" applyFill="1" applyBorder="1" applyAlignment="1">
      <alignment vertical="center" wrapText="1"/>
    </xf>
    <xf numFmtId="181" fontId="0" fillId="0" borderId="12" xfId="0" applyNumberFormat="1" applyFont="1" applyFill="1" applyBorder="1" applyAlignment="1">
      <alignment horizontal="right" vertical="center" wrapText="1"/>
    </xf>
    <xf numFmtId="181" fontId="0" fillId="0" borderId="12" xfId="0" applyNumberFormat="1" applyFont="1" applyFill="1" applyBorder="1" applyAlignment="1">
      <alignment horizontal="right" vertical="center"/>
    </xf>
    <xf numFmtId="4" fontId="0" fillId="0" borderId="12"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wrapText="1"/>
    </xf>
    <xf numFmtId="171" fontId="0" fillId="0" borderId="0" xfId="0" applyNumberFormat="1" applyFont="1" applyFill="1" applyBorder="1" applyAlignment="1">
      <alignment vertical="center" wrapText="1"/>
    </xf>
    <xf numFmtId="171" fontId="0" fillId="0" borderId="0" xfId="0" applyNumberFormat="1" applyFont="1" applyFill="1" applyBorder="1" applyAlignment="1">
      <alignment horizontal="right" vertical="center" wrapText="1"/>
    </xf>
    <xf numFmtId="171" fontId="0" fillId="0" borderId="0" xfId="0"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181" fontId="0" fillId="0" borderId="12" xfId="70" applyNumberFormat="1" applyFont="1" applyBorder="1" applyAlignment="1">
      <alignment horizontal="right" vertical="center" wrapText="1"/>
    </xf>
    <xf numFmtId="181" fontId="0" fillId="0" borderId="12" xfId="70" applyNumberFormat="1" applyFont="1" applyBorder="1" applyAlignment="1">
      <alignment horizontal="right" vertical="center"/>
    </xf>
    <xf numFmtId="181" fontId="0" fillId="0" borderId="12" xfId="0" applyNumberFormat="1" applyFont="1" applyBorder="1" applyAlignment="1">
      <alignment horizontal="right" vertical="center"/>
    </xf>
    <xf numFmtId="0" fontId="0" fillId="0" borderId="12" xfId="0" applyFont="1" applyBorder="1" applyAlignment="1">
      <alignment horizontal="center" vertical="center"/>
    </xf>
    <xf numFmtId="171" fontId="0" fillId="0" borderId="0" xfId="0" applyNumberFormat="1" applyFont="1" applyBorder="1" applyAlignment="1">
      <alignment vertical="center" wrapText="1"/>
    </xf>
    <xf numFmtId="171" fontId="0" fillId="0" borderId="0" xfId="0" applyNumberFormat="1" applyFont="1" applyBorder="1" applyAlignment="1">
      <alignment horizontal="right" vertical="center" wrapText="1"/>
    </xf>
    <xf numFmtId="0" fontId="0" fillId="0" borderId="0" xfId="0" applyFont="1" applyAlignment="1">
      <alignment horizontal="center" vertical="center" wrapText="1"/>
    </xf>
    <xf numFmtId="0" fontId="0" fillId="0" borderId="26" xfId="0" applyFont="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center" vertical="center"/>
    </xf>
    <xf numFmtId="0" fontId="2" fillId="0" borderId="0" xfId="0" applyFont="1" applyFill="1" applyAlignment="1">
      <alignment horizontal="center" vertical="center" wrapText="1"/>
    </xf>
    <xf numFmtId="0" fontId="0" fillId="0" borderId="21" xfId="0" applyFont="1" applyBorder="1" applyAlignment="1">
      <alignment horizontal="center" vertical="center" wrapText="1"/>
    </xf>
    <xf numFmtId="0" fontId="0" fillId="0" borderId="28"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1" xfId="0" applyFont="1" applyBorder="1" applyAlignment="1">
      <alignment horizontal="left" vertical="center" wrapText="1"/>
    </xf>
    <xf numFmtId="181" fontId="0" fillId="0" borderId="29" xfId="0" applyNumberFormat="1" applyFont="1" applyBorder="1" applyAlignment="1">
      <alignment vertical="center"/>
    </xf>
    <xf numFmtId="181" fontId="0" fillId="0" borderId="29" xfId="0" applyNumberFormat="1" applyFont="1" applyBorder="1" applyAlignment="1">
      <alignment horizontal="right" vertical="center" wrapText="1"/>
    </xf>
    <xf numFmtId="181" fontId="0" fillId="0" borderId="21" xfId="0" applyNumberFormat="1" applyFont="1" applyBorder="1" applyAlignment="1">
      <alignment horizontal="right" vertical="center" wrapText="1"/>
    </xf>
    <xf numFmtId="181" fontId="0" fillId="0" borderId="12" xfId="0" applyNumberFormat="1" applyFont="1" applyBorder="1" applyAlignment="1">
      <alignment vertical="center"/>
    </xf>
    <xf numFmtId="181" fontId="0" fillId="0" borderId="12" xfId="0" applyNumberFormat="1" applyFont="1" applyBorder="1" applyAlignment="1">
      <alignment horizontal="right" vertical="center" wrapText="1"/>
    </xf>
    <xf numFmtId="181" fontId="0" fillId="0" borderId="0" xfId="0" applyNumberFormat="1" applyFont="1" applyBorder="1" applyAlignment="1">
      <alignment vertical="center"/>
    </xf>
    <xf numFmtId="181" fontId="0" fillId="0" borderId="0" xfId="0" applyNumberFormat="1" applyFont="1" applyBorder="1" applyAlignment="1">
      <alignment horizontal="right" vertical="center" wrapText="1"/>
    </xf>
    <xf numFmtId="4" fontId="0" fillId="0" borderId="0" xfId="0" applyNumberFormat="1" applyFont="1" applyBorder="1" applyAlignment="1">
      <alignment horizontal="center" vertical="center" wrapText="1"/>
    </xf>
    <xf numFmtId="0" fontId="0" fillId="0" borderId="0" xfId="0" applyFont="1" applyBorder="1" applyAlignment="1">
      <alignment horizontal="right" vertical="center"/>
    </xf>
    <xf numFmtId="0" fontId="0" fillId="0" borderId="30" xfId="0" applyFont="1" applyBorder="1" applyAlignment="1">
      <alignment horizontal="center" vertical="center" wrapText="1"/>
    </xf>
    <xf numFmtId="1" fontId="0" fillId="0" borderId="31" xfId="0" applyNumberFormat="1"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left" vertical="center"/>
    </xf>
    <xf numFmtId="1" fontId="0" fillId="0" borderId="12" xfId="0" applyNumberFormat="1" applyFont="1" applyFill="1" applyBorder="1" applyAlignment="1">
      <alignment horizontal="center" vertical="center"/>
    </xf>
    <xf numFmtId="0" fontId="0" fillId="0" borderId="32" xfId="0" applyFont="1" applyFill="1" applyBorder="1" applyAlignment="1">
      <alignment horizontal="left" vertical="center" wrapText="1"/>
    </xf>
    <xf numFmtId="1" fontId="0" fillId="0" borderId="33"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28" xfId="0" applyFont="1" applyFill="1" applyBorder="1" applyAlignment="1">
      <alignment horizontal="left" vertical="center" wrapText="1"/>
    </xf>
    <xf numFmtId="181" fontId="0" fillId="0" borderId="13" xfId="0" applyNumberFormat="1" applyFont="1" applyFill="1" applyBorder="1" applyAlignment="1">
      <alignment horizontal="right" vertical="center"/>
    </xf>
    <xf numFmtId="1" fontId="0" fillId="0" borderId="13" xfId="0" applyNumberFormat="1" applyFont="1" applyFill="1" applyBorder="1" applyAlignment="1">
      <alignment horizontal="center" vertical="center"/>
    </xf>
    <xf numFmtId="0" fontId="0" fillId="0" borderId="13" xfId="0" applyFont="1" applyFill="1" applyBorder="1" applyAlignment="1">
      <alignment horizontal="center" vertical="center"/>
    </xf>
    <xf numFmtId="4" fontId="0"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right" vertical="center"/>
    </xf>
    <xf numFmtId="0" fontId="0" fillId="0" borderId="0" xfId="0" applyFont="1" applyBorder="1" applyAlignment="1">
      <alignment horizontal="justify" vertical="center" wrapText="1"/>
    </xf>
    <xf numFmtId="0" fontId="0" fillId="0" borderId="0" xfId="0" applyFont="1" applyFill="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0" fillId="0" borderId="0" xfId="0" applyFont="1" applyFill="1" applyBorder="1" applyAlignment="1">
      <alignment horizontal="justify" vertical="center"/>
    </xf>
    <xf numFmtId="0" fontId="0" fillId="0" borderId="0" xfId="0" applyFont="1" applyFill="1" applyAlignment="1">
      <alignment horizontal="center" vertical="center" wrapText="1"/>
    </xf>
    <xf numFmtId="0" fontId="0" fillId="0" borderId="26"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0" xfId="0" applyFont="1" applyFill="1" applyAlignment="1">
      <alignment horizontal="justify" vertical="center" wrapText="1"/>
    </xf>
    <xf numFmtId="0" fontId="0" fillId="0" borderId="30" xfId="0" applyFont="1" applyFill="1" applyBorder="1" applyAlignment="1">
      <alignment horizontal="center" vertical="center" wrapText="1"/>
    </xf>
    <xf numFmtId="181" fontId="0" fillId="0" borderId="12" xfId="0" applyNumberFormat="1" applyFont="1" applyBorder="1" applyAlignment="1">
      <alignment vertical="center" wrapText="1"/>
    </xf>
    <xf numFmtId="181" fontId="0" fillId="0" borderId="13" xfId="0" applyNumberFormat="1" applyFont="1" applyBorder="1" applyAlignment="1">
      <alignment vertical="center" wrapText="1"/>
    </xf>
    <xf numFmtId="181" fontId="0" fillId="0" borderId="13" xfId="0" applyNumberFormat="1" applyFont="1" applyBorder="1" applyAlignment="1">
      <alignment horizontal="right" vertical="center" wrapText="1"/>
    </xf>
    <xf numFmtId="0" fontId="2" fillId="33" borderId="20" xfId="0" applyFont="1" applyFill="1" applyBorder="1" applyAlignment="1">
      <alignment horizontal="left" vertical="center"/>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170" fontId="0" fillId="0" borderId="12" xfId="44" applyFont="1" applyFill="1" applyBorder="1" applyAlignment="1">
      <alignment horizontal="center" vertical="center" wrapText="1"/>
    </xf>
    <xf numFmtId="181" fontId="0" fillId="0" borderId="12" xfId="44" applyNumberFormat="1" applyFont="1" applyBorder="1" applyAlignment="1">
      <alignment horizontal="right" vertical="center" wrapText="1"/>
    </xf>
    <xf numFmtId="0" fontId="0" fillId="34" borderId="12"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12" xfId="0" applyFont="1" applyFill="1" applyBorder="1" applyAlignment="1">
      <alignment vertical="center" wrapText="1"/>
    </xf>
    <xf numFmtId="0" fontId="0" fillId="0" borderId="12" xfId="0" applyFont="1" applyBorder="1" applyAlignment="1">
      <alignment vertical="center" wrapText="1"/>
    </xf>
    <xf numFmtId="0" fontId="0" fillId="0" borderId="12" xfId="0" applyFont="1" applyBorder="1" applyAlignment="1">
      <alignment vertical="center"/>
    </xf>
    <xf numFmtId="49" fontId="0" fillId="0" borderId="12" xfId="0" applyNumberFormat="1" applyFont="1" applyFill="1" applyBorder="1" applyAlignment="1">
      <alignment horizontal="center" vertical="center"/>
    </xf>
    <xf numFmtId="49" fontId="0" fillId="0" borderId="12" xfId="0" applyNumberFormat="1" applyFont="1" applyFill="1" applyBorder="1" applyAlignment="1">
      <alignment horizontal="left" vertical="center"/>
    </xf>
    <xf numFmtId="49" fontId="0" fillId="0" borderId="12" xfId="0" applyNumberFormat="1" applyFont="1" applyFill="1" applyBorder="1" applyAlignment="1">
      <alignment horizontal="center" vertical="center" wrapText="1"/>
    </xf>
    <xf numFmtId="49" fontId="0" fillId="0" borderId="12" xfId="0" applyNumberFormat="1" applyFont="1" applyFill="1" applyBorder="1" applyAlignment="1">
      <alignment horizontal="left" vertical="center" wrapText="1"/>
    </xf>
    <xf numFmtId="181" fontId="0" fillId="0" borderId="0" xfId="0" applyNumberFormat="1" applyFont="1" applyFill="1" applyBorder="1" applyAlignment="1">
      <alignment horizontal="right" vertical="center"/>
    </xf>
    <xf numFmtId="0" fontId="0" fillId="0" borderId="0" xfId="53" applyFont="1" applyAlignment="1">
      <alignment horizontal="center" vertical="center"/>
      <protection/>
    </xf>
    <xf numFmtId="49" fontId="0" fillId="0" borderId="13" xfId="0" applyNumberFormat="1" applyFont="1" applyFill="1" applyBorder="1" applyAlignment="1">
      <alignment horizontal="center" vertical="center"/>
    </xf>
    <xf numFmtId="49" fontId="0" fillId="0" borderId="13" xfId="0" applyNumberFormat="1" applyFont="1" applyFill="1" applyBorder="1" applyAlignment="1">
      <alignment horizontal="left" vertical="center" wrapText="1"/>
    </xf>
    <xf numFmtId="0" fontId="0" fillId="0" borderId="0" xfId="54" applyFont="1" applyBorder="1" applyAlignment="1">
      <alignment horizontal="center" vertical="center"/>
      <protection/>
    </xf>
    <xf numFmtId="0" fontId="0" fillId="0" borderId="0" xfId="54" applyFont="1" applyBorder="1" applyAlignment="1">
      <alignment horizontal="center" vertical="center" wrapText="1"/>
      <protection/>
    </xf>
    <xf numFmtId="0" fontId="0" fillId="0" borderId="0" xfId="55" applyFont="1" applyBorder="1" applyAlignment="1">
      <alignment horizontal="center" vertical="center"/>
      <protection/>
    </xf>
    <xf numFmtId="0" fontId="0" fillId="0" borderId="0" xfId="54" applyFont="1" applyBorder="1" applyAlignment="1">
      <alignment horizontal="left" vertical="center" wrapText="1"/>
      <protection/>
    </xf>
    <xf numFmtId="0" fontId="0" fillId="0" borderId="0" xfId="54" applyFont="1" applyFill="1" applyBorder="1" applyAlignment="1">
      <alignment horizontal="center" vertical="center"/>
      <protection/>
    </xf>
    <xf numFmtId="174" fontId="0" fillId="0" borderId="0" xfId="0" applyNumberFormat="1" applyFont="1" applyBorder="1" applyAlignment="1">
      <alignment horizontal="right" vertical="center" wrapText="1"/>
    </xf>
    <xf numFmtId="0" fontId="0" fillId="0" borderId="0" xfId="54" applyFont="1" applyBorder="1" applyAlignment="1">
      <alignment horizontal="right" vertical="center"/>
      <protection/>
    </xf>
    <xf numFmtId="0" fontId="5" fillId="0" borderId="0" xfId="0" applyFont="1" applyFill="1" applyAlignment="1">
      <alignment horizontal="center" vertical="center"/>
    </xf>
    <xf numFmtId="0" fontId="0" fillId="0" borderId="12" xfId="53" applyFont="1" applyBorder="1" applyAlignment="1">
      <alignment horizontal="center" vertical="center" wrapText="1"/>
      <protection/>
    </xf>
    <xf numFmtId="0" fontId="0" fillId="0" borderId="12" xfId="53" applyFont="1" applyBorder="1" applyAlignment="1">
      <alignment horizontal="left" vertical="center" wrapText="1"/>
      <protection/>
    </xf>
    <xf numFmtId="181" fontId="0" fillId="0" borderId="12" xfId="53" applyNumberFormat="1" applyFont="1" applyBorder="1" applyAlignment="1">
      <alignment horizontal="right" vertical="center" wrapText="1"/>
      <protection/>
    </xf>
    <xf numFmtId="174" fontId="0" fillId="0" borderId="0" xfId="0" applyNumberFormat="1" applyFont="1" applyFill="1" applyBorder="1" applyAlignment="1">
      <alignment vertical="center" wrapText="1"/>
    </xf>
    <xf numFmtId="0" fontId="0" fillId="0" borderId="0" xfId="0" applyFont="1" applyFill="1" applyBorder="1" applyAlignment="1">
      <alignment horizontal="justify" vertical="center" wrapText="1"/>
    </xf>
    <xf numFmtId="174" fontId="0" fillId="0" borderId="0" xfId="0" applyNumberFormat="1" applyFont="1" applyBorder="1" applyAlignment="1">
      <alignment vertical="center" wrapText="1"/>
    </xf>
    <xf numFmtId="0" fontId="2" fillId="33" borderId="15" xfId="0" applyFont="1" applyFill="1" applyBorder="1" applyAlignment="1">
      <alignment horizontal="center" vertical="center"/>
    </xf>
    <xf numFmtId="0" fontId="0" fillId="0" borderId="35" xfId="0" applyFont="1" applyBorder="1" applyAlignment="1">
      <alignment horizontal="center" vertical="center"/>
    </xf>
    <xf numFmtId="0" fontId="0" fillId="0" borderId="2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36" xfId="0" applyFont="1" applyFill="1" applyBorder="1" applyAlignment="1">
      <alignment horizontal="center" vertical="center" wrapText="1"/>
    </xf>
    <xf numFmtId="174" fontId="0" fillId="0" borderId="29" xfId="0" applyNumberFormat="1" applyFont="1" applyFill="1" applyBorder="1" applyAlignment="1">
      <alignment vertical="center" wrapText="1"/>
    </xf>
    <xf numFmtId="0" fontId="0" fillId="0" borderId="36" xfId="0" applyFont="1" applyFill="1" applyBorder="1" applyAlignment="1">
      <alignment vertical="center"/>
    </xf>
    <xf numFmtId="0" fontId="0" fillId="0" borderId="29" xfId="0" applyFont="1" applyFill="1" applyBorder="1" applyAlignment="1">
      <alignment vertical="center"/>
    </xf>
    <xf numFmtId="0" fontId="0" fillId="0" borderId="37" xfId="0" applyFont="1" applyFill="1" applyBorder="1" applyAlignment="1">
      <alignment vertical="center"/>
    </xf>
    <xf numFmtId="174" fontId="0" fillId="0" borderId="12" xfId="0" applyNumberFormat="1" applyFont="1" applyBorder="1" applyAlignment="1">
      <alignment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wrapText="1"/>
    </xf>
    <xf numFmtId="0" fontId="0" fillId="0" borderId="20" xfId="0" applyFont="1" applyBorder="1" applyAlignment="1">
      <alignment horizontal="center" vertical="center"/>
    </xf>
    <xf numFmtId="0" fontId="0" fillId="0" borderId="40" xfId="0" applyFont="1" applyBorder="1" applyAlignment="1">
      <alignment horizontal="center" vertical="center"/>
    </xf>
    <xf numFmtId="0" fontId="0" fillId="0" borderId="22" xfId="0" applyFont="1" applyBorder="1" applyAlignment="1">
      <alignment horizontal="center" vertical="center" wrapText="1"/>
    </xf>
    <xf numFmtId="181" fontId="0" fillId="0" borderId="22" xfId="0" applyNumberFormat="1" applyFont="1" applyBorder="1" applyAlignment="1">
      <alignment horizontal="right" vertical="center"/>
    </xf>
    <xf numFmtId="0" fontId="0" fillId="0" borderId="22" xfId="0" applyFont="1" applyBorder="1" applyAlignment="1">
      <alignment vertical="center"/>
    </xf>
    <xf numFmtId="0" fontId="0" fillId="0" borderId="12" xfId="0" applyFont="1" applyBorder="1" applyAlignment="1">
      <alignment horizontal="left" vertical="center"/>
    </xf>
    <xf numFmtId="0" fontId="0" fillId="34" borderId="12" xfId="0" applyFont="1" applyFill="1" applyBorder="1" applyAlignment="1">
      <alignment horizontal="left" vertical="center"/>
    </xf>
    <xf numFmtId="4" fontId="0" fillId="0" borderId="12" xfId="0" applyNumberFormat="1" applyFont="1" applyBorder="1" applyAlignment="1">
      <alignment vertical="center"/>
    </xf>
    <xf numFmtId="0" fontId="2" fillId="0" borderId="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41" xfId="0" applyFont="1" applyFill="1" applyBorder="1" applyAlignment="1">
      <alignment horizontal="center" vertical="center" wrapText="1"/>
    </xf>
    <xf numFmtId="174" fontId="0" fillId="0" borderId="41" xfId="0" applyNumberFormat="1" applyFont="1" applyBorder="1" applyAlignment="1">
      <alignment vertical="center" wrapText="1"/>
    </xf>
    <xf numFmtId="4" fontId="0" fillId="0" borderId="0" xfId="0" applyNumberFormat="1" applyFont="1" applyFill="1" applyBorder="1" applyAlignment="1">
      <alignment horizontal="right" vertical="center" wrapText="1"/>
    </xf>
    <xf numFmtId="0" fontId="0" fillId="0" borderId="0" xfId="0" applyFont="1" applyBorder="1" applyAlignment="1" quotePrefix="1">
      <alignment horizontal="center" vertical="center"/>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2" xfId="53" applyFont="1" applyFill="1" applyBorder="1" applyAlignment="1">
      <alignment horizontal="left" vertical="center" wrapText="1"/>
      <protection/>
    </xf>
    <xf numFmtId="0" fontId="0" fillId="0" borderId="22" xfId="0" applyFont="1" applyBorder="1" applyAlignment="1">
      <alignment/>
    </xf>
    <xf numFmtId="0" fontId="0" fillId="0" borderId="22" xfId="0" applyFont="1" applyBorder="1" applyAlignment="1">
      <alignment horizontal="center" vertical="center"/>
    </xf>
    <xf numFmtId="0" fontId="0" fillId="0" borderId="22" xfId="0" applyFont="1" applyFill="1" applyBorder="1" applyAlignment="1">
      <alignment horizontal="left" vertical="center" wrapText="1"/>
    </xf>
    <xf numFmtId="181" fontId="0" fillId="0" borderId="22" xfId="0" applyNumberFormat="1" applyFont="1" applyBorder="1" applyAlignment="1">
      <alignment horizontal="right"/>
    </xf>
    <xf numFmtId="4" fontId="0" fillId="0" borderId="22" xfId="0" applyNumberFormat="1" applyFont="1" applyBorder="1" applyAlignment="1">
      <alignment/>
    </xf>
    <xf numFmtId="0" fontId="0" fillId="0" borderId="12" xfId="0" applyFont="1" applyBorder="1" applyAlignment="1">
      <alignment/>
    </xf>
    <xf numFmtId="181" fontId="0" fillId="0" borderId="12" xfId="0" applyNumberFormat="1" applyFont="1" applyBorder="1" applyAlignment="1">
      <alignment horizontal="right"/>
    </xf>
    <xf numFmtId="0" fontId="0" fillId="0" borderId="12" xfId="0" applyFont="1" applyBorder="1" applyAlignment="1">
      <alignment horizontal="center"/>
    </xf>
    <xf numFmtId="175" fontId="0" fillId="0" borderId="30" xfId="0" applyNumberFormat="1" applyFont="1" applyFill="1" applyBorder="1" applyAlignment="1">
      <alignment vertical="center" wrapText="1"/>
    </xf>
    <xf numFmtId="175" fontId="0" fillId="0" borderId="30" xfId="70" applyNumberFormat="1" applyFont="1" applyFill="1" applyBorder="1" applyAlignment="1" applyProtection="1">
      <alignment vertical="center"/>
      <protection/>
    </xf>
    <xf numFmtId="175" fontId="0" fillId="0" borderId="30" xfId="0" applyNumberFormat="1" applyFont="1" applyFill="1" applyBorder="1" applyAlignment="1">
      <alignment vertical="center"/>
    </xf>
    <xf numFmtId="175" fontId="0" fillId="0" borderId="30" xfId="0" applyNumberFormat="1" applyFont="1" applyFill="1" applyBorder="1" applyAlignment="1">
      <alignment horizontal="right" vertical="center"/>
    </xf>
    <xf numFmtId="0" fontId="0" fillId="0" borderId="3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justify" vertical="top" wrapText="1"/>
    </xf>
    <xf numFmtId="0" fontId="0" fillId="0" borderId="0" xfId="0" applyFont="1" applyFill="1" applyBorder="1" applyAlignment="1">
      <alignment vertical="center" wrapText="1"/>
    </xf>
    <xf numFmtId="175" fontId="0" fillId="0" borderId="0" xfId="0" applyNumberFormat="1" applyFont="1" applyFill="1" applyBorder="1" applyAlignment="1">
      <alignment vertical="center" wrapText="1"/>
    </xf>
    <xf numFmtId="175" fontId="0" fillId="0" borderId="0" xfId="70" applyNumberFormat="1" applyFont="1" applyFill="1" applyBorder="1" applyAlignment="1" applyProtection="1">
      <alignment vertical="center"/>
      <protection/>
    </xf>
    <xf numFmtId="175" fontId="0" fillId="0" borderId="0" xfId="0" applyNumberFormat="1" applyFont="1" applyFill="1" applyBorder="1" applyAlignment="1">
      <alignment vertical="center"/>
    </xf>
    <xf numFmtId="175" fontId="0" fillId="0" borderId="0" xfId="0" applyNumberFormat="1" applyFont="1" applyFill="1" applyBorder="1" applyAlignment="1">
      <alignment horizontal="right" vertical="center"/>
    </xf>
    <xf numFmtId="4" fontId="0" fillId="0" borderId="0" xfId="0" applyNumberFormat="1" applyFont="1" applyBorder="1" applyAlignment="1">
      <alignment horizontal="right" vertical="center" wrapText="1"/>
    </xf>
    <xf numFmtId="0" fontId="0" fillId="0" borderId="0" xfId="0" applyFont="1" applyFill="1" applyAlignment="1">
      <alignment horizontal="center" wrapText="1"/>
    </xf>
    <xf numFmtId="186" fontId="0" fillId="0" borderId="12" xfId="0" applyNumberFormat="1" applyFont="1" applyFill="1" applyBorder="1" applyAlignment="1">
      <alignment horizontal="right" vertical="center" wrapText="1"/>
    </xf>
    <xf numFmtId="176" fontId="0" fillId="0" borderId="12" xfId="0" applyNumberFormat="1" applyFont="1" applyFill="1" applyBorder="1" applyAlignment="1">
      <alignment horizontal="right" vertical="center" wrapText="1"/>
    </xf>
    <xf numFmtId="181" fontId="0" fillId="0" borderId="12" xfId="0" applyNumberFormat="1" applyFont="1" applyFill="1" applyBorder="1" applyAlignment="1">
      <alignment vertical="center"/>
    </xf>
    <xf numFmtId="0" fontId="0" fillId="0" borderId="28" xfId="0" applyFont="1" applyFill="1" applyBorder="1" applyAlignment="1">
      <alignment horizontal="center" vertical="center"/>
    </xf>
    <xf numFmtId="4" fontId="0" fillId="0" borderId="12" xfId="0" applyNumberFormat="1"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0" fillId="0" borderId="12" xfId="0" applyFont="1" applyFill="1" applyBorder="1" applyAlignment="1">
      <alignment horizontal="center"/>
    </xf>
    <xf numFmtId="0" fontId="0" fillId="0" borderId="12" xfId="0" applyFont="1" applyFill="1" applyBorder="1" applyAlignment="1">
      <alignment/>
    </xf>
    <xf numFmtId="0" fontId="0" fillId="0" borderId="12" xfId="53" applyFont="1" applyFill="1" applyBorder="1" applyAlignment="1">
      <alignment horizontal="center" vertical="center" wrapText="1"/>
      <protection/>
    </xf>
    <xf numFmtId="181" fontId="0" fillId="0" borderId="12" xfId="53" applyNumberFormat="1" applyFont="1" applyFill="1" applyBorder="1" applyAlignment="1">
      <alignment horizontal="right" vertical="center" wrapText="1"/>
      <protection/>
    </xf>
    <xf numFmtId="49" fontId="0" fillId="0" borderId="0" xfId="0" applyNumberFormat="1" applyFont="1" applyFill="1" applyBorder="1" applyAlignment="1">
      <alignment horizontal="center" vertical="center"/>
    </xf>
    <xf numFmtId="0" fontId="0" fillId="0" borderId="0" xfId="53" applyFont="1" applyFill="1" applyBorder="1" applyAlignment="1">
      <alignment horizontal="center" vertical="center" wrapText="1"/>
      <protection/>
    </xf>
    <xf numFmtId="0" fontId="0" fillId="0" borderId="0" xfId="53" applyFont="1" applyFill="1" applyBorder="1" applyAlignment="1">
      <alignment horizontal="left" vertical="center" wrapText="1"/>
      <protection/>
    </xf>
    <xf numFmtId="181" fontId="0" fillId="0" borderId="0" xfId="53" applyNumberFormat="1" applyFont="1" applyFill="1" applyBorder="1" applyAlignment="1">
      <alignment horizontal="right" vertical="center" wrapText="1"/>
      <protection/>
    </xf>
    <xf numFmtId="0" fontId="0" fillId="0" borderId="0" xfId="0" applyFont="1" applyFill="1" applyBorder="1" applyAlignment="1">
      <alignment/>
    </xf>
    <xf numFmtId="0" fontId="0" fillId="0" borderId="0" xfId="0" applyFont="1" applyFill="1" applyAlignment="1">
      <alignment vertical="top"/>
    </xf>
    <xf numFmtId="0" fontId="2" fillId="0" borderId="11" xfId="0" applyFont="1" applyFill="1" applyBorder="1" applyAlignment="1">
      <alignment vertical="center"/>
    </xf>
    <xf numFmtId="0" fontId="6" fillId="0" borderId="0" xfId="0" applyFont="1" applyAlignment="1">
      <alignment/>
    </xf>
    <xf numFmtId="0" fontId="7" fillId="0" borderId="0" xfId="0" applyFont="1" applyAlignment="1">
      <alignment horizontal="center" vertical="center"/>
    </xf>
    <xf numFmtId="0" fontId="6"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right"/>
    </xf>
    <xf numFmtId="0" fontId="6" fillId="0" borderId="0" xfId="0" applyFont="1" applyAlignment="1">
      <alignment horizontal="right" vertical="center"/>
    </xf>
    <xf numFmtId="0" fontId="6" fillId="0" borderId="0" xfId="0" applyFont="1" applyAlignment="1">
      <alignment horizontal="justify" vertical="top" wrapText="1"/>
    </xf>
    <xf numFmtId="0" fontId="7" fillId="0" borderId="0" xfId="0" applyFont="1" applyAlignment="1">
      <alignment horizontal="right"/>
    </xf>
    <xf numFmtId="181" fontId="0" fillId="0" borderId="12" xfId="70" applyNumberFormat="1" applyFont="1" applyFill="1" applyBorder="1" applyAlignment="1" applyProtection="1">
      <alignment horizontal="right" vertical="center" wrapText="1"/>
      <protection/>
    </xf>
    <xf numFmtId="0" fontId="0" fillId="0" borderId="23" xfId="0" applyFont="1" applyBorder="1" applyAlignment="1">
      <alignment horizontal="center" vertical="center"/>
    </xf>
    <xf numFmtId="0" fontId="0" fillId="0" borderId="45" xfId="0" applyFont="1" applyBorder="1" applyAlignment="1">
      <alignment horizontal="center" vertical="center" wrapText="1"/>
    </xf>
    <xf numFmtId="0" fontId="0" fillId="0" borderId="13" xfId="0" applyFont="1" applyBorder="1" applyAlignment="1" quotePrefix="1">
      <alignment horizontal="center" vertical="center" wrapText="1"/>
    </xf>
    <xf numFmtId="181" fontId="0" fillId="0" borderId="13" xfId="0" applyNumberFormat="1" applyFont="1" applyFill="1" applyBorder="1" applyAlignment="1">
      <alignment vertical="center"/>
    </xf>
    <xf numFmtId="1" fontId="0" fillId="0" borderId="46" xfId="0" applyNumberFormat="1" applyFont="1" applyFill="1" applyBorder="1" applyAlignment="1">
      <alignment horizontal="center" vertical="center"/>
    </xf>
    <xf numFmtId="0" fontId="0" fillId="35" borderId="0" xfId="0" applyFont="1" applyFill="1" applyBorder="1" applyAlignment="1">
      <alignment horizontal="center" vertical="center" wrapText="1"/>
    </xf>
    <xf numFmtId="181" fontId="0" fillId="0" borderId="0" xfId="49" applyNumberFormat="1" applyFont="1" applyBorder="1" applyAlignment="1">
      <alignment vertical="center" wrapText="1"/>
    </xf>
    <xf numFmtId="181" fontId="0" fillId="0" borderId="0" xfId="49" applyNumberFormat="1" applyFont="1" applyBorder="1" applyAlignment="1">
      <alignment horizontal="right" vertical="center" wrapText="1"/>
    </xf>
    <xf numFmtId="181" fontId="0" fillId="0" borderId="0" xfId="51" applyNumberFormat="1" applyFont="1" applyBorder="1" applyAlignment="1">
      <alignment horizontal="right" vertical="center"/>
    </xf>
    <xf numFmtId="0" fontId="44" fillId="0" borderId="0" xfId="0" applyFont="1" applyAlignment="1">
      <alignment horizontal="center" vertical="center"/>
    </xf>
    <xf numFmtId="0" fontId="44" fillId="0" borderId="0" xfId="0" applyFont="1" applyFill="1" applyAlignment="1">
      <alignment horizontal="center" vertical="center"/>
    </xf>
    <xf numFmtId="0" fontId="44" fillId="0" borderId="12" xfId="0" applyFont="1" applyBorder="1" applyAlignment="1">
      <alignment horizontal="center" vertical="center" wrapText="1"/>
    </xf>
    <xf numFmtId="0" fontId="44" fillId="35" borderId="12" xfId="0" applyFont="1" applyFill="1" applyBorder="1" applyAlignment="1">
      <alignment horizontal="center" vertical="center" wrapText="1"/>
    </xf>
    <xf numFmtId="0" fontId="44" fillId="0" borderId="12" xfId="0" applyFont="1" applyBorder="1" applyAlignment="1">
      <alignment horizontal="center" vertical="center"/>
    </xf>
    <xf numFmtId="0" fontId="44" fillId="0" borderId="12" xfId="0" applyFont="1" applyFill="1" applyBorder="1" applyAlignment="1">
      <alignment horizontal="center" vertical="center" wrapText="1"/>
    </xf>
    <xf numFmtId="0" fontId="44" fillId="0" borderId="12" xfId="0" applyFont="1" applyFill="1" applyBorder="1" applyAlignment="1">
      <alignment horizontal="center" vertical="center"/>
    </xf>
    <xf numFmtId="0" fontId="44" fillId="0" borderId="12" xfId="0" applyFont="1" applyBorder="1" applyAlignment="1">
      <alignment horizontal="left" vertical="center" wrapText="1"/>
    </xf>
    <xf numFmtId="0" fontId="44" fillId="0" borderId="12" xfId="0" applyFont="1" applyFill="1" applyBorder="1" applyAlignment="1">
      <alignment horizontal="left" vertical="center" wrapText="1"/>
    </xf>
    <xf numFmtId="0" fontId="0" fillId="0" borderId="22" xfId="0" applyFont="1" applyFill="1" applyBorder="1" applyAlignment="1">
      <alignment horizontal="center" vertical="center"/>
    </xf>
    <xf numFmtId="175" fontId="0" fillId="0" borderId="41" xfId="0" applyNumberFormat="1" applyFont="1" applyFill="1" applyBorder="1" applyAlignment="1">
      <alignment vertical="center" wrapText="1"/>
    </xf>
    <xf numFmtId="175" fontId="0" fillId="0" borderId="41" xfId="70" applyNumberFormat="1" applyFont="1" applyFill="1" applyBorder="1" applyAlignment="1" applyProtection="1">
      <alignment vertical="center"/>
      <protection/>
    </xf>
    <xf numFmtId="175" fontId="0" fillId="0" borderId="41" xfId="0" applyNumberFormat="1" applyFont="1" applyFill="1" applyBorder="1" applyAlignment="1">
      <alignment vertical="center"/>
    </xf>
    <xf numFmtId="175" fontId="0" fillId="0" borderId="41" xfId="0" applyNumberFormat="1" applyFont="1" applyFill="1" applyBorder="1" applyAlignment="1">
      <alignment horizontal="right" vertical="center"/>
    </xf>
    <xf numFmtId="0" fontId="0" fillId="0" borderId="41" xfId="0" applyFont="1" applyFill="1" applyBorder="1" applyAlignment="1">
      <alignment vertical="center"/>
    </xf>
    <xf numFmtId="4" fontId="0" fillId="0" borderId="12" xfId="0" applyNumberFormat="1" applyFont="1" applyFill="1" applyBorder="1" applyAlignment="1">
      <alignment horizontal="center" vertical="center"/>
    </xf>
    <xf numFmtId="184" fontId="0" fillId="0" borderId="12" xfId="72" applyFont="1" applyFill="1" applyBorder="1" applyAlignment="1">
      <alignment horizontal="center" vertical="center" wrapText="1"/>
    </xf>
    <xf numFmtId="181" fontId="0" fillId="0" borderId="0"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181" fontId="0" fillId="0" borderId="22" xfId="0" applyNumberFormat="1" applyFont="1" applyFill="1" applyBorder="1" applyAlignment="1">
      <alignment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181" fontId="0" fillId="0" borderId="22" xfId="0" applyNumberFormat="1" applyFont="1" applyFill="1" applyBorder="1" applyAlignment="1">
      <alignment horizontal="right" vertical="center"/>
    </xf>
    <xf numFmtId="175" fontId="0" fillId="0" borderId="12" xfId="0" applyNumberFormat="1" applyFont="1" applyFill="1" applyBorder="1" applyAlignment="1">
      <alignment vertical="center" wrapText="1"/>
    </xf>
    <xf numFmtId="181" fontId="0" fillId="0" borderId="0" xfId="0" applyNumberFormat="1" applyFont="1" applyBorder="1" applyAlignment="1">
      <alignment vertical="center" wrapText="1"/>
    </xf>
    <xf numFmtId="184" fontId="0" fillId="0" borderId="0" xfId="72" applyFont="1" applyFill="1" applyBorder="1" applyAlignment="1">
      <alignment horizontal="center" vertical="center" wrapText="1"/>
    </xf>
    <xf numFmtId="181" fontId="0" fillId="0" borderId="0" xfId="0" applyNumberFormat="1" applyFont="1" applyFill="1" applyBorder="1" applyAlignment="1">
      <alignment vertical="center"/>
    </xf>
    <xf numFmtId="0" fontId="0" fillId="0" borderId="28" xfId="0" applyFont="1" applyFill="1" applyBorder="1" applyAlignment="1">
      <alignment horizontal="center"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2" xfId="0" applyFont="1" applyBorder="1" applyAlignment="1">
      <alignment horizontal="center" vertical="center"/>
    </xf>
    <xf numFmtId="0" fontId="0" fillId="0" borderId="55"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59" xfId="0" applyFont="1" applyBorder="1" applyAlignment="1">
      <alignment horizontal="center" vertical="center"/>
    </xf>
    <xf numFmtId="0" fontId="0" fillId="0" borderId="52"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57"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45" xfId="0" applyFont="1" applyBorder="1" applyAlignment="1">
      <alignment horizontal="center" vertical="center" wrapText="1"/>
    </xf>
    <xf numFmtId="0" fontId="0" fillId="0" borderId="35" xfId="0" applyFont="1" applyBorder="1" applyAlignment="1">
      <alignment horizontal="left" vertical="center" wrapText="1"/>
    </xf>
    <xf numFmtId="0" fontId="0" fillId="0" borderId="54" xfId="0" applyFont="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4"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2"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46"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51" xfId="0" applyFont="1" applyBorder="1" applyAlignment="1">
      <alignment horizontal="center" vertical="center"/>
    </xf>
    <xf numFmtId="0" fontId="0" fillId="0" borderId="46"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64" xfId="0" applyFont="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0" xfId="0" applyFont="1" applyBorder="1" applyAlignment="1">
      <alignment horizontal="center"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5" xfId="0" applyFont="1" applyBorder="1" applyAlignment="1">
      <alignment horizontal="left" vertical="center" wrapText="1"/>
    </xf>
    <xf numFmtId="0" fontId="0" fillId="0" borderId="18" xfId="0" applyFont="1" applyBorder="1" applyAlignment="1">
      <alignment horizontal="center" vertical="center" wrapText="1"/>
    </xf>
    <xf numFmtId="0" fontId="0" fillId="0" borderId="22" xfId="0" applyFont="1" applyBorder="1" applyAlignment="1">
      <alignment horizontal="center" vertical="center"/>
    </xf>
    <xf numFmtId="0" fontId="0" fillId="0" borderId="12" xfId="0" applyFont="1" applyBorder="1" applyAlignment="1" quotePrefix="1">
      <alignment horizontal="center" vertical="center"/>
    </xf>
    <xf numFmtId="49" fontId="0" fillId="0" borderId="22" xfId="0" applyNumberFormat="1" applyFont="1" applyFill="1" applyBorder="1" applyAlignment="1">
      <alignment horizontal="center" vertical="center" wrapText="1"/>
    </xf>
    <xf numFmtId="0" fontId="0" fillId="0" borderId="73" xfId="0" applyFont="1" applyBorder="1" applyAlignment="1">
      <alignment horizontal="center" vertical="center" wrapText="1"/>
    </xf>
    <xf numFmtId="0" fontId="0" fillId="0" borderId="22" xfId="0" applyFont="1" applyBorder="1" applyAlignment="1">
      <alignment horizontal="center"/>
    </xf>
    <xf numFmtId="4" fontId="0" fillId="0" borderId="12" xfId="0" applyNumberFormat="1" applyFont="1" applyFill="1" applyBorder="1" applyAlignment="1">
      <alignment horizontal="center" vertical="center"/>
    </xf>
    <xf numFmtId="0" fontId="0" fillId="0" borderId="12" xfId="0" applyFont="1" applyBorder="1" applyAlignment="1">
      <alignment horizontal="center"/>
    </xf>
    <xf numFmtId="0" fontId="0" fillId="0" borderId="22"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46" xfId="0" applyFont="1" applyBorder="1" applyAlignment="1">
      <alignment horizontal="center" vertical="center"/>
    </xf>
    <xf numFmtId="0" fontId="0" fillId="0" borderId="66" xfId="0" applyFont="1" applyBorder="1" applyAlignment="1">
      <alignment horizontal="center" vertical="center"/>
    </xf>
    <xf numFmtId="0" fontId="0" fillId="0" borderId="7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52" xfId="0" applyFont="1" applyBorder="1" applyAlignment="1">
      <alignment vertical="center"/>
    </xf>
    <xf numFmtId="0" fontId="0" fillId="0" borderId="15" xfId="0" applyFont="1" applyBorder="1" applyAlignment="1">
      <alignment vertical="center"/>
    </xf>
    <xf numFmtId="0" fontId="0" fillId="0" borderId="50" xfId="0" applyFont="1" applyBorder="1" applyAlignment="1">
      <alignment vertical="center"/>
    </xf>
    <xf numFmtId="0" fontId="0" fillId="0" borderId="52" xfId="0" applyFont="1" applyBorder="1" applyAlignment="1">
      <alignment horizontal="right" vertical="center"/>
    </xf>
    <xf numFmtId="0" fontId="0" fillId="0" borderId="15" xfId="0" applyFont="1" applyBorder="1" applyAlignment="1">
      <alignment horizontal="right" vertical="center"/>
    </xf>
    <xf numFmtId="0" fontId="0" fillId="0" borderId="50" xfId="0" applyFont="1" applyBorder="1" applyAlignment="1">
      <alignment horizontal="right" vertical="center"/>
    </xf>
    <xf numFmtId="0" fontId="0" fillId="0" borderId="57" xfId="0" applyFont="1" applyBorder="1" applyAlignment="1">
      <alignment horizontal="right" vertical="center" wrapText="1"/>
    </xf>
    <xf numFmtId="0" fontId="0" fillId="0" borderId="60" xfId="0" applyFont="1" applyBorder="1" applyAlignment="1">
      <alignment horizontal="right" vertical="center" wrapText="1"/>
    </xf>
    <xf numFmtId="0" fontId="0" fillId="0" borderId="51" xfId="0" applyFont="1" applyBorder="1" applyAlignment="1">
      <alignment horizontal="right" vertical="center" wrapText="1"/>
    </xf>
    <xf numFmtId="0" fontId="0" fillId="0" borderId="16" xfId="0" applyFont="1" applyBorder="1" applyAlignment="1">
      <alignment horizontal="right" vertical="center"/>
    </xf>
    <xf numFmtId="0" fontId="0" fillId="0" borderId="72" xfId="0" applyFont="1" applyBorder="1" applyAlignment="1">
      <alignment horizontal="right"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3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53" applyFont="1" applyBorder="1" applyAlignment="1">
      <alignment horizontal="center" vertical="center" wrapText="1"/>
      <protection/>
    </xf>
    <xf numFmtId="0" fontId="0" fillId="0" borderId="81" xfId="53" applyFont="1" applyBorder="1" applyAlignment="1">
      <alignment horizontal="center" vertical="center" wrapText="1"/>
      <protection/>
    </xf>
    <xf numFmtId="0" fontId="44" fillId="0" borderId="12" xfId="0" applyFont="1" applyBorder="1" applyAlignment="1">
      <alignment horizontal="center" vertical="center"/>
    </xf>
    <xf numFmtId="0" fontId="44"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3" xfId="0" applyFont="1" applyBorder="1" applyAlignment="1">
      <alignment horizontal="center" vertical="center" wrapText="1"/>
    </xf>
    <xf numFmtId="0" fontId="0" fillId="0" borderId="21" xfId="0" applyFont="1" applyBorder="1" applyAlignment="1">
      <alignment horizontal="center" vertical="center"/>
    </xf>
    <xf numFmtId="0" fontId="0" fillId="0" borderId="82" xfId="0" applyFont="1" applyBorder="1" applyAlignment="1">
      <alignment horizontal="center" vertical="center"/>
    </xf>
    <xf numFmtId="0" fontId="2" fillId="0" borderId="47"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5"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8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7" xfId="0" applyFont="1" applyBorder="1" applyAlignment="1">
      <alignment horizontal="left" vertical="center" wrapText="1"/>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7" xfId="0" applyFont="1" applyBorder="1" applyAlignment="1">
      <alignment horizontal="center" vertical="center" wrapText="1"/>
    </xf>
    <xf numFmtId="0" fontId="0" fillId="34" borderId="15"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0" xfId="0" applyFont="1" applyFill="1" applyBorder="1" applyAlignment="1">
      <alignment horizontal="center" vertical="center"/>
    </xf>
    <xf numFmtId="0" fontId="2" fillId="0" borderId="5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9"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7" fillId="0" borderId="0" xfId="0" applyFont="1" applyAlignment="1">
      <alignment horizontal="center" vertical="center"/>
    </xf>
    <xf numFmtId="0" fontId="0" fillId="0" borderId="35" xfId="0" applyFont="1" applyBorder="1" applyAlignment="1">
      <alignment horizontal="center" vertical="center"/>
    </xf>
    <xf numFmtId="0" fontId="0" fillId="0" borderId="12" xfId="0" applyFont="1" applyFill="1" applyBorder="1" applyAlignment="1">
      <alignment horizontal="center"/>
    </xf>
    <xf numFmtId="0" fontId="0" fillId="0" borderId="46" xfId="53" applyFont="1" applyFill="1" applyBorder="1" applyAlignment="1">
      <alignment horizontal="center" vertical="center" wrapText="1"/>
      <protection/>
    </xf>
    <xf numFmtId="0" fontId="0" fillId="0" borderId="66" xfId="53" applyFont="1" applyFill="1" applyBorder="1" applyAlignment="1">
      <alignment horizontal="center" vertical="center" wrapText="1"/>
      <protection/>
    </xf>
    <xf numFmtId="0" fontId="0" fillId="0" borderId="9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27" xfId="0" applyFont="1" applyBorder="1" applyAlignment="1">
      <alignment horizontal="center" vertical="center"/>
    </xf>
    <xf numFmtId="0" fontId="0" fillId="0" borderId="65" xfId="0" applyFont="1" applyBorder="1" applyAlignment="1">
      <alignment horizontal="center" vertical="center"/>
    </xf>
    <xf numFmtId="0" fontId="0" fillId="0" borderId="84" xfId="0" applyFont="1" applyBorder="1" applyAlignment="1">
      <alignment horizontal="left" vertical="center" wrapText="1"/>
    </xf>
    <xf numFmtId="0" fontId="0" fillId="0" borderId="12" xfId="53" applyFont="1" applyBorder="1" applyAlignment="1">
      <alignment horizontal="center" vertical="center" wrapText="1"/>
      <protection/>
    </xf>
    <xf numFmtId="0" fontId="2" fillId="0" borderId="0" xfId="0" applyFont="1" applyFill="1" applyBorder="1" applyAlignment="1">
      <alignment horizontal="center" vertical="center"/>
    </xf>
    <xf numFmtId="49" fontId="0" fillId="0" borderId="46" xfId="0" applyNumberFormat="1" applyFont="1" applyFill="1" applyBorder="1" applyAlignment="1">
      <alignment horizontal="center" vertical="center"/>
    </xf>
    <xf numFmtId="49" fontId="0" fillId="0" borderId="66" xfId="0" applyNumberFormat="1" applyFont="1" applyFill="1" applyBorder="1" applyAlignment="1">
      <alignment horizontal="center" vertical="center"/>
    </xf>
    <xf numFmtId="0" fontId="2" fillId="0" borderId="11" xfId="0" applyFont="1" applyFill="1" applyBorder="1" applyAlignment="1">
      <alignment horizontal="center" vertical="center"/>
    </xf>
    <xf numFmtId="49" fontId="0" fillId="0" borderId="12" xfId="0" applyNumberFormat="1" applyFont="1" applyFill="1" applyBorder="1" applyAlignment="1">
      <alignment horizontal="center" vertical="center"/>
    </xf>
    <xf numFmtId="0" fontId="44" fillId="0" borderId="12" xfId="0" applyFont="1" applyFill="1" applyBorder="1" applyAlignment="1">
      <alignment horizontal="center" vertical="center"/>
    </xf>
    <xf numFmtId="0" fontId="44" fillId="0" borderId="12" xfId="0" applyFont="1" applyFill="1" applyBorder="1" applyAlignment="1">
      <alignment horizontal="center" vertical="center" wrapText="1"/>
    </xf>
    <xf numFmtId="49" fontId="0" fillId="0" borderId="80" xfId="0" applyNumberFormat="1" applyFont="1" applyFill="1" applyBorder="1" applyAlignment="1">
      <alignment horizontal="center" vertical="center"/>
    </xf>
    <xf numFmtId="49" fontId="0" fillId="0" borderId="81" xfId="0" applyNumberFormat="1" applyFont="1" applyFill="1" applyBorder="1" applyAlignment="1">
      <alignment horizontal="center" vertical="center"/>
    </xf>
    <xf numFmtId="49" fontId="0" fillId="0" borderId="46" xfId="0" applyNumberFormat="1" applyFont="1" applyFill="1" applyBorder="1" applyAlignment="1">
      <alignment horizontal="center" vertical="center" wrapText="1"/>
    </xf>
    <xf numFmtId="0" fontId="0" fillId="0" borderId="21" xfId="0" applyFont="1" applyFill="1" applyBorder="1" applyAlignment="1">
      <alignment vertical="center" wrapText="1"/>
    </xf>
    <xf numFmtId="175" fontId="0" fillId="0" borderId="21" xfId="0" applyNumberFormat="1" applyFont="1" applyFill="1" applyBorder="1" applyAlignment="1">
      <alignment vertical="center" wrapText="1"/>
    </xf>
    <xf numFmtId="175" fontId="0" fillId="0" borderId="21" xfId="70" applyNumberFormat="1" applyFont="1" applyFill="1" applyBorder="1" applyAlignment="1" applyProtection="1">
      <alignment vertical="center"/>
      <protection/>
    </xf>
    <xf numFmtId="175" fontId="0" fillId="0" borderId="21" xfId="0" applyNumberFormat="1" applyFont="1" applyFill="1" applyBorder="1" applyAlignment="1">
      <alignment vertical="center"/>
    </xf>
    <xf numFmtId="175" fontId="0" fillId="0" borderId="21" xfId="0" applyNumberFormat="1" applyFont="1" applyFill="1" applyBorder="1" applyAlignment="1">
      <alignment horizontal="right" vertical="center"/>
    </xf>
    <xf numFmtId="0" fontId="0" fillId="0" borderId="21" xfId="0" applyFont="1" applyFill="1" applyBorder="1" applyAlignment="1">
      <alignment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175" fontId="0" fillId="0" borderId="12" xfId="70" applyNumberFormat="1" applyFont="1" applyFill="1" applyBorder="1" applyAlignment="1" applyProtection="1">
      <alignment vertical="center"/>
      <protection/>
    </xf>
    <xf numFmtId="175" fontId="0" fillId="0" borderId="12" xfId="0" applyNumberFormat="1" applyFont="1" applyFill="1" applyBorder="1" applyAlignment="1">
      <alignment vertical="center"/>
    </xf>
    <xf numFmtId="175" fontId="0" fillId="0" borderId="12" xfId="0" applyNumberFormat="1" applyFont="1" applyFill="1" applyBorder="1" applyAlignment="1">
      <alignment horizontal="right" vertical="center"/>
    </xf>
    <xf numFmtId="0" fontId="26" fillId="0" borderId="12" xfId="56" applyFont="1" applyFill="1" applyBorder="1" applyAlignment="1">
      <alignment horizontal="center" vertical="center" wrapText="1"/>
      <protection/>
    </xf>
    <xf numFmtId="0" fontId="26" fillId="0" borderId="12" xfId="56" applyFont="1" applyFill="1" applyBorder="1">
      <alignment/>
      <protection/>
    </xf>
    <xf numFmtId="0" fontId="26" fillId="0" borderId="12" xfId="56" applyFont="1" applyFill="1" applyBorder="1" applyAlignment="1">
      <alignment horizontal="center" vertical="center"/>
      <protection/>
    </xf>
    <xf numFmtId="0" fontId="26" fillId="0" borderId="12" xfId="56" applyFont="1" applyFill="1" applyBorder="1" applyAlignment="1">
      <alignment horizontal="left" vertical="center" wrapText="1"/>
      <protection/>
    </xf>
    <xf numFmtId="4" fontId="26" fillId="0" borderId="12" xfId="56" applyNumberFormat="1" applyFont="1" applyFill="1" applyBorder="1">
      <alignment/>
      <protection/>
    </xf>
    <xf numFmtId="0" fontId="26" fillId="0" borderId="12" xfId="56" applyFont="1" applyFill="1" applyBorder="1" applyAlignment="1">
      <alignment horizontal="center" vertical="center"/>
      <protection/>
    </xf>
    <xf numFmtId="0" fontId="26" fillId="0" borderId="12" xfId="56" applyFont="1" applyFill="1" applyBorder="1" applyAlignment="1">
      <alignment horizontal="center"/>
      <protection/>
    </xf>
    <xf numFmtId="0" fontId="26" fillId="0" borderId="0" xfId="56" applyFont="1" applyFill="1">
      <alignment/>
      <protection/>
    </xf>
  </cellXfs>
  <cellStyles count="5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Migliaia 2" xfId="46"/>
    <cellStyle name="Migliaia 2 2" xfId="47"/>
    <cellStyle name="Migliaia 3" xfId="48"/>
    <cellStyle name="Migliaia 3 2" xfId="49"/>
    <cellStyle name="Migliaia 4" xfId="50"/>
    <cellStyle name="Migliaia 4 2" xfId="51"/>
    <cellStyle name="Neutrale" xfId="52"/>
    <cellStyle name="Normale 2" xfId="53"/>
    <cellStyle name="Normale 2 2" xfId="54"/>
    <cellStyle name="Normale 3" xfId="55"/>
    <cellStyle name="Normale 4" xfId="56"/>
    <cellStyle name="Nota" xfId="57"/>
    <cellStyle name="Output" xfId="58"/>
    <cellStyle name="Percent" xfId="59"/>
    <cellStyle name="Testo avviso" xfId="60"/>
    <cellStyle name="Testo descrittivo" xfId="61"/>
    <cellStyle name="Titolo" xfId="62"/>
    <cellStyle name="Titolo 1" xfId="63"/>
    <cellStyle name="Titolo 2" xfId="64"/>
    <cellStyle name="Titolo 3" xfId="65"/>
    <cellStyle name="Titolo 4" xfId="66"/>
    <cellStyle name="Totale" xfId="67"/>
    <cellStyle name="Valore non valido" xfId="68"/>
    <cellStyle name="Valore valido" xfId="69"/>
    <cellStyle name="Currency" xfId="70"/>
    <cellStyle name="Currency [0]" xfId="71"/>
    <cellStyle name="Valuta 2"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320"/>
  <sheetViews>
    <sheetView tabSelected="1" zoomScale="70" zoomScaleNormal="70" zoomScaleSheetLayoutView="20" zoomScalePageLayoutView="0" workbookViewId="0" topLeftCell="A269">
      <selection activeCell="E281" sqref="E281:E283"/>
    </sheetView>
  </sheetViews>
  <sheetFormatPr defaultColWidth="9.140625" defaultRowHeight="45" customHeight="1"/>
  <cols>
    <col min="1" max="1" width="15.28125" style="2" customWidth="1"/>
    <col min="2" max="2" width="33.28125" style="1" bestFit="1" customWidth="1"/>
    <col min="3" max="3" width="32.8515625" style="1" customWidth="1"/>
    <col min="4" max="4" width="46.00390625" style="1" customWidth="1"/>
    <col min="5" max="5" width="48.421875" style="1" customWidth="1"/>
    <col min="6" max="6" width="34.140625" style="1" customWidth="1"/>
    <col min="7" max="7" width="18.7109375" style="1" customWidth="1"/>
    <col min="8" max="8" width="21.57421875" style="1" customWidth="1"/>
    <col min="9" max="9" width="22.00390625" style="1" customWidth="1"/>
    <col min="10" max="10" width="25.8515625" style="1" customWidth="1"/>
    <col min="11" max="11" width="101.421875" style="39" customWidth="1"/>
    <col min="12" max="12" width="16.8515625" style="1" customWidth="1"/>
    <col min="13" max="13" width="35.8515625" style="1" customWidth="1"/>
    <col min="14" max="14" width="47.00390625" style="1" customWidth="1"/>
    <col min="15" max="15" width="35.7109375" style="1" customWidth="1"/>
    <col min="16" max="16" width="20.8515625" style="40" bestFit="1" customWidth="1"/>
    <col min="17" max="17" width="20.140625" style="40" customWidth="1"/>
    <col min="18" max="18" width="19.57421875" style="40" customWidth="1"/>
    <col min="19" max="19" width="26.57421875" style="38" customWidth="1"/>
    <col min="20" max="20" width="14.7109375" style="40" customWidth="1"/>
    <col min="21" max="21" width="12.8515625" style="40" customWidth="1"/>
    <col min="22" max="22" width="18.28125" style="38" customWidth="1"/>
    <col min="23" max="23" width="16.57421875" style="40" customWidth="1"/>
    <col min="24" max="24" width="21.7109375" style="40" customWidth="1"/>
    <col min="25" max="25" width="41.28125" style="40" customWidth="1"/>
    <col min="26" max="26" width="9.7109375" style="1" customWidth="1"/>
    <col min="27" max="27" width="14.7109375" style="1" customWidth="1"/>
    <col min="28" max="28" width="44.7109375" style="40" customWidth="1"/>
    <col min="29" max="29" width="11.57421875" style="41" customWidth="1"/>
    <col min="30" max="16384" width="9.140625" style="40" customWidth="1"/>
  </cols>
  <sheetData>
    <row r="1" spans="2:29" s="234" customFormat="1" ht="24.75" customHeight="1">
      <c r="B1" s="235" t="s">
        <v>0</v>
      </c>
      <c r="C1" s="457" t="s">
        <v>1</v>
      </c>
      <c r="D1" s="457"/>
      <c r="E1" s="457"/>
      <c r="F1" s="457"/>
      <c r="G1" s="457"/>
      <c r="H1" s="457"/>
      <c r="I1" s="457"/>
      <c r="K1" s="236"/>
      <c r="L1" s="237"/>
      <c r="M1" s="238"/>
      <c r="N1" s="237"/>
      <c r="S1" s="239"/>
      <c r="V1" s="240"/>
      <c r="Z1" s="237"/>
      <c r="AA1" s="237"/>
      <c r="AC1" s="241"/>
    </row>
    <row r="2" spans="2:29" s="234" customFormat="1" ht="24.75" customHeight="1">
      <c r="B2" s="457" t="s">
        <v>631</v>
      </c>
      <c r="C2" s="457"/>
      <c r="D2" s="457"/>
      <c r="E2" s="457"/>
      <c r="F2" s="457"/>
      <c r="G2" s="457"/>
      <c r="H2" s="457"/>
      <c r="I2" s="457"/>
      <c r="J2" s="236"/>
      <c r="K2" s="236"/>
      <c r="L2" s="237"/>
      <c r="M2" s="238"/>
      <c r="N2" s="237"/>
      <c r="S2" s="242"/>
      <c r="T2" s="236"/>
      <c r="V2" s="240"/>
      <c r="Z2" s="237"/>
      <c r="AA2" s="237"/>
      <c r="AC2" s="241"/>
    </row>
    <row r="3" ht="21" customHeight="1">
      <c r="T3" s="39"/>
    </row>
    <row r="4" spans="11:20" ht="12.75" thickBot="1">
      <c r="K4" s="42"/>
      <c r="L4" s="43"/>
      <c r="M4" s="43"/>
      <c r="N4" s="43"/>
      <c r="O4" s="43"/>
      <c r="P4" s="43"/>
      <c r="Q4" s="43"/>
      <c r="R4" s="43"/>
      <c r="T4" s="39"/>
    </row>
    <row r="5" spans="2:27" ht="34.5" customHeight="1" thickBot="1">
      <c r="B5" s="44" t="s">
        <v>2</v>
      </c>
      <c r="D5" s="12"/>
      <c r="E5" s="8"/>
      <c r="F5" s="8"/>
      <c r="G5" s="8"/>
      <c r="H5" s="8"/>
      <c r="I5" s="8"/>
      <c r="J5" s="8"/>
      <c r="K5" s="45"/>
      <c r="L5" s="8"/>
      <c r="M5" s="8"/>
      <c r="N5" s="8"/>
      <c r="O5" s="8"/>
      <c r="P5" s="309" t="s">
        <v>3</v>
      </c>
      <c r="Q5" s="309"/>
      <c r="R5" s="309"/>
      <c r="S5" s="309"/>
      <c r="T5" s="309"/>
      <c r="U5" s="309"/>
      <c r="V5" s="454" t="s">
        <v>4</v>
      </c>
      <c r="W5" s="454"/>
      <c r="X5" s="454"/>
      <c r="Y5" s="454"/>
      <c r="Z5" s="286" t="s">
        <v>5</v>
      </c>
      <c r="AA5" s="286"/>
    </row>
    <row r="6" spans="5:27" ht="34.5" customHeight="1" thickBot="1">
      <c r="E6" s="8"/>
      <c r="F6" s="8"/>
      <c r="G6" s="8"/>
      <c r="H6" s="8"/>
      <c r="I6" s="8"/>
      <c r="J6" s="8"/>
      <c r="K6" s="45"/>
      <c r="L6" s="8"/>
      <c r="M6" s="8"/>
      <c r="N6" s="8"/>
      <c r="O6" s="8"/>
      <c r="P6" s="309"/>
      <c r="Q6" s="309"/>
      <c r="R6" s="309"/>
      <c r="S6" s="309"/>
      <c r="T6" s="309"/>
      <c r="U6" s="309"/>
      <c r="V6" s="396"/>
      <c r="W6" s="396"/>
      <c r="X6" s="454"/>
      <c r="Y6" s="454"/>
      <c r="Z6" s="286"/>
      <c r="AA6" s="286"/>
    </row>
    <row r="7" spans="2:29" ht="34.5" customHeight="1" thickBot="1">
      <c r="B7" s="286" t="s">
        <v>6</v>
      </c>
      <c r="C7" s="286" t="s">
        <v>7</v>
      </c>
      <c r="D7" s="286" t="s">
        <v>8</v>
      </c>
      <c r="E7" s="286" t="s">
        <v>9</v>
      </c>
      <c r="F7" s="349" t="s">
        <v>10</v>
      </c>
      <c r="G7" s="286" t="s">
        <v>11</v>
      </c>
      <c r="H7" s="286" t="s">
        <v>145</v>
      </c>
      <c r="I7" s="301" t="s">
        <v>12</v>
      </c>
      <c r="J7" s="287" t="s">
        <v>13</v>
      </c>
      <c r="K7" s="351" t="s">
        <v>425</v>
      </c>
      <c r="L7" s="288" t="s">
        <v>363</v>
      </c>
      <c r="M7" s="286" t="s">
        <v>15</v>
      </c>
      <c r="N7" s="286" t="s">
        <v>16</v>
      </c>
      <c r="O7" s="286" t="s">
        <v>17</v>
      </c>
      <c r="P7" s="301" t="s">
        <v>18</v>
      </c>
      <c r="Q7" s="301" t="s">
        <v>19</v>
      </c>
      <c r="R7" s="286" t="s">
        <v>20</v>
      </c>
      <c r="S7" s="301" t="s">
        <v>21</v>
      </c>
      <c r="T7" s="399" t="s">
        <v>22</v>
      </c>
      <c r="U7" s="407"/>
      <c r="V7" s="448" t="s">
        <v>23</v>
      </c>
      <c r="W7" s="449"/>
      <c r="X7" s="349" t="s">
        <v>24</v>
      </c>
      <c r="Y7" s="349"/>
      <c r="Z7" s="286"/>
      <c r="AA7" s="286"/>
      <c r="AC7" s="50"/>
    </row>
    <row r="8" spans="2:29" ht="34.5" customHeight="1" thickBot="1">
      <c r="B8" s="286"/>
      <c r="C8" s="286"/>
      <c r="D8" s="286"/>
      <c r="E8" s="286"/>
      <c r="F8" s="349"/>
      <c r="G8" s="286"/>
      <c r="H8" s="286"/>
      <c r="I8" s="302"/>
      <c r="J8" s="289"/>
      <c r="K8" s="351"/>
      <c r="L8" s="352"/>
      <c r="M8" s="286"/>
      <c r="N8" s="286"/>
      <c r="O8" s="286"/>
      <c r="P8" s="301"/>
      <c r="Q8" s="301"/>
      <c r="R8" s="286"/>
      <c r="S8" s="301"/>
      <c r="T8" s="301" t="s">
        <v>25</v>
      </c>
      <c r="U8" s="287" t="s">
        <v>26</v>
      </c>
      <c r="V8" s="450"/>
      <c r="W8" s="451"/>
      <c r="X8" s="349"/>
      <c r="Y8" s="349"/>
      <c r="Z8" s="286"/>
      <c r="AA8" s="286"/>
      <c r="AC8" s="50"/>
    </row>
    <row r="9" spans="1:29" s="1" customFormat="1" ht="34.5" customHeight="1" thickBot="1">
      <c r="A9" s="2"/>
      <c r="B9" s="286"/>
      <c r="C9" s="286"/>
      <c r="D9" s="286"/>
      <c r="E9" s="286"/>
      <c r="F9" s="349"/>
      <c r="G9" s="53" t="s">
        <v>27</v>
      </c>
      <c r="H9" s="37" t="s">
        <v>28</v>
      </c>
      <c r="I9" s="54" t="s">
        <v>29</v>
      </c>
      <c r="J9" s="54" t="s">
        <v>30</v>
      </c>
      <c r="K9" s="351"/>
      <c r="L9" s="46" t="s">
        <v>124</v>
      </c>
      <c r="M9" s="286"/>
      <c r="N9" s="286"/>
      <c r="O9" s="286"/>
      <c r="P9" s="301"/>
      <c r="Q9" s="301"/>
      <c r="R9" s="286"/>
      <c r="S9" s="301"/>
      <c r="T9" s="301"/>
      <c r="U9" s="287"/>
      <c r="V9" s="452"/>
      <c r="W9" s="453"/>
      <c r="X9" s="349"/>
      <c r="Y9" s="349"/>
      <c r="Z9" s="301" t="s">
        <v>31</v>
      </c>
      <c r="AA9" s="301"/>
      <c r="AC9" s="41"/>
    </row>
    <row r="10" spans="1:27" s="62" customFormat="1" ht="34.5" customHeight="1">
      <c r="A10" s="3"/>
      <c r="B10" s="55" t="s">
        <v>158</v>
      </c>
      <c r="C10" s="30">
        <v>2022</v>
      </c>
      <c r="D10" s="33"/>
      <c r="E10" s="33" t="s">
        <v>32</v>
      </c>
      <c r="F10" s="56"/>
      <c r="G10" s="30" t="s">
        <v>33</v>
      </c>
      <c r="H10" s="30" t="s">
        <v>38</v>
      </c>
      <c r="I10" s="57" t="s">
        <v>35</v>
      </c>
      <c r="J10" s="57" t="s">
        <v>41</v>
      </c>
      <c r="K10" s="31" t="s">
        <v>147</v>
      </c>
      <c r="L10" s="33">
        <v>1</v>
      </c>
      <c r="M10" s="30" t="s">
        <v>49</v>
      </c>
      <c r="N10" s="30">
        <v>18</v>
      </c>
      <c r="O10" s="33" t="s">
        <v>33</v>
      </c>
      <c r="P10" s="58">
        <v>86845</v>
      </c>
      <c r="Q10" s="59">
        <v>177500</v>
      </c>
      <c r="R10" s="60"/>
      <c r="S10" s="59">
        <f>SUM(P10:Q10)</f>
        <v>264345</v>
      </c>
      <c r="T10" s="61"/>
      <c r="U10" s="56"/>
      <c r="V10" s="322">
        <v>237377</v>
      </c>
      <c r="W10" s="322"/>
      <c r="X10" s="322" t="s">
        <v>37</v>
      </c>
      <c r="Y10" s="322"/>
      <c r="Z10" s="322"/>
      <c r="AA10" s="322"/>
    </row>
    <row r="11" spans="1:27" s="62" customFormat="1" ht="34.5" customHeight="1">
      <c r="A11" s="3"/>
      <c r="B11" s="30" t="s">
        <v>159</v>
      </c>
      <c r="C11" s="30">
        <v>2022</v>
      </c>
      <c r="D11" s="33"/>
      <c r="E11" s="33" t="s">
        <v>32</v>
      </c>
      <c r="F11" s="56"/>
      <c r="G11" s="30" t="s">
        <v>33</v>
      </c>
      <c r="H11" s="30" t="s">
        <v>38</v>
      </c>
      <c r="I11" s="30" t="s">
        <v>35</v>
      </c>
      <c r="J11" s="30" t="s">
        <v>39</v>
      </c>
      <c r="K11" s="31" t="s">
        <v>40</v>
      </c>
      <c r="L11" s="33">
        <v>1</v>
      </c>
      <c r="M11" s="30" t="s">
        <v>49</v>
      </c>
      <c r="N11" s="30">
        <v>24</v>
      </c>
      <c r="O11" s="33" t="s">
        <v>33</v>
      </c>
      <c r="P11" s="58">
        <v>86845</v>
      </c>
      <c r="Q11" s="59">
        <v>177500</v>
      </c>
      <c r="R11" s="60"/>
      <c r="S11" s="59">
        <f>SUM(P11:Q11)</f>
        <v>264345</v>
      </c>
      <c r="T11" s="56"/>
      <c r="U11" s="56"/>
      <c r="V11" s="322">
        <v>237377</v>
      </c>
      <c r="W11" s="322"/>
      <c r="X11" s="322" t="s">
        <v>37</v>
      </c>
      <c r="Y11" s="322"/>
      <c r="Z11" s="322"/>
      <c r="AA11" s="322"/>
    </row>
    <row r="12" spans="1:27" s="62" customFormat="1" ht="34.5" customHeight="1">
      <c r="A12" s="2"/>
      <c r="B12" s="63"/>
      <c r="C12" s="63"/>
      <c r="D12" s="63"/>
      <c r="E12" s="63"/>
      <c r="F12" s="64"/>
      <c r="G12" s="63"/>
      <c r="H12" s="63"/>
      <c r="I12" s="63"/>
      <c r="J12" s="63"/>
      <c r="K12" s="65"/>
      <c r="L12" s="63"/>
      <c r="M12" s="63"/>
      <c r="N12" s="63"/>
      <c r="O12" s="63"/>
      <c r="P12" s="66"/>
      <c r="Q12" s="66"/>
      <c r="R12" s="66"/>
      <c r="S12" s="67"/>
      <c r="T12" s="25"/>
      <c r="U12" s="25"/>
      <c r="V12" s="68"/>
      <c r="W12" s="68"/>
      <c r="X12" s="64"/>
      <c r="Y12" s="64"/>
      <c r="Z12" s="64"/>
      <c r="AA12" s="64"/>
    </row>
    <row r="13" spans="1:27" s="62" customFormat="1" ht="34.5" customHeight="1" thickBot="1">
      <c r="A13" s="2"/>
      <c r="B13" s="63"/>
      <c r="C13" s="63"/>
      <c r="D13" s="63"/>
      <c r="E13" s="63"/>
      <c r="F13" s="64"/>
      <c r="G13" s="63"/>
      <c r="H13" s="63"/>
      <c r="I13" s="63"/>
      <c r="J13" s="63"/>
      <c r="K13" s="65"/>
      <c r="L13" s="63"/>
      <c r="M13" s="63"/>
      <c r="N13" s="63"/>
      <c r="O13" s="63"/>
      <c r="P13" s="66"/>
      <c r="Q13" s="66"/>
      <c r="R13" s="66"/>
      <c r="S13" s="67"/>
      <c r="T13" s="25"/>
      <c r="U13" s="25"/>
      <c r="V13" s="68"/>
      <c r="W13" s="68"/>
      <c r="X13" s="64"/>
      <c r="Y13" s="64"/>
      <c r="Z13" s="64"/>
      <c r="AA13" s="64"/>
    </row>
    <row r="14" spans="2:27" ht="34.5" customHeight="1" thickBot="1">
      <c r="B14" s="44" t="s">
        <v>486</v>
      </c>
      <c r="D14" s="12"/>
      <c r="E14" s="8"/>
      <c r="F14" s="8"/>
      <c r="G14" s="8"/>
      <c r="H14" s="8"/>
      <c r="I14" s="8"/>
      <c r="J14" s="8"/>
      <c r="K14" s="45"/>
      <c r="L14" s="8"/>
      <c r="M14" s="8"/>
      <c r="N14" s="8"/>
      <c r="O14" s="8"/>
      <c r="P14" s="309" t="s">
        <v>3</v>
      </c>
      <c r="Q14" s="309"/>
      <c r="R14" s="309"/>
      <c r="S14" s="309"/>
      <c r="T14" s="309"/>
      <c r="U14" s="309"/>
      <c r="V14" s="454" t="s">
        <v>4</v>
      </c>
      <c r="W14" s="454"/>
      <c r="X14" s="454"/>
      <c r="Y14" s="454"/>
      <c r="Z14" s="286" t="s">
        <v>5</v>
      </c>
      <c r="AA14" s="286"/>
    </row>
    <row r="15" spans="5:27" ht="34.5" customHeight="1" thickBot="1">
      <c r="E15" s="8"/>
      <c r="F15" s="8"/>
      <c r="G15" s="8"/>
      <c r="H15" s="8"/>
      <c r="I15" s="8"/>
      <c r="J15" s="8"/>
      <c r="K15" s="45"/>
      <c r="L15" s="8"/>
      <c r="M15" s="8"/>
      <c r="N15" s="8"/>
      <c r="O15" s="8"/>
      <c r="P15" s="309"/>
      <c r="Q15" s="309"/>
      <c r="R15" s="309"/>
      <c r="S15" s="309"/>
      <c r="T15" s="309"/>
      <c r="U15" s="309"/>
      <c r="V15" s="396"/>
      <c r="W15" s="396"/>
      <c r="X15" s="454"/>
      <c r="Y15" s="454"/>
      <c r="Z15" s="286"/>
      <c r="AA15" s="286"/>
    </row>
    <row r="16" spans="2:29" ht="34.5" customHeight="1" thickBot="1">
      <c r="B16" s="286" t="s">
        <v>6</v>
      </c>
      <c r="C16" s="286" t="s">
        <v>7</v>
      </c>
      <c r="D16" s="286" t="s">
        <v>8</v>
      </c>
      <c r="E16" s="286" t="s">
        <v>9</v>
      </c>
      <c r="F16" s="349" t="s">
        <v>10</v>
      </c>
      <c r="G16" s="286" t="s">
        <v>11</v>
      </c>
      <c r="H16" s="286" t="s">
        <v>145</v>
      </c>
      <c r="I16" s="301" t="s">
        <v>12</v>
      </c>
      <c r="J16" s="287" t="s">
        <v>13</v>
      </c>
      <c r="K16" s="351" t="s">
        <v>425</v>
      </c>
      <c r="L16" s="288" t="s">
        <v>363</v>
      </c>
      <c r="M16" s="286" t="s">
        <v>15</v>
      </c>
      <c r="N16" s="286" t="s">
        <v>16</v>
      </c>
      <c r="O16" s="286" t="s">
        <v>17</v>
      </c>
      <c r="P16" s="301" t="s">
        <v>18</v>
      </c>
      <c r="Q16" s="301" t="s">
        <v>19</v>
      </c>
      <c r="R16" s="286" t="s">
        <v>20</v>
      </c>
      <c r="S16" s="301" t="s">
        <v>21</v>
      </c>
      <c r="T16" s="399" t="s">
        <v>22</v>
      </c>
      <c r="U16" s="407"/>
      <c r="V16" s="448" t="s">
        <v>23</v>
      </c>
      <c r="W16" s="449"/>
      <c r="X16" s="349" t="s">
        <v>24</v>
      </c>
      <c r="Y16" s="349"/>
      <c r="Z16" s="286"/>
      <c r="AA16" s="286"/>
      <c r="AC16" s="50"/>
    </row>
    <row r="17" spans="2:29" ht="34.5" customHeight="1" thickBot="1">
      <c r="B17" s="286"/>
      <c r="C17" s="286"/>
      <c r="D17" s="286"/>
      <c r="E17" s="286"/>
      <c r="F17" s="349"/>
      <c r="G17" s="286"/>
      <c r="H17" s="286"/>
      <c r="I17" s="302"/>
      <c r="J17" s="289"/>
      <c r="K17" s="351"/>
      <c r="L17" s="352"/>
      <c r="M17" s="286"/>
      <c r="N17" s="286"/>
      <c r="O17" s="286"/>
      <c r="P17" s="301"/>
      <c r="Q17" s="301"/>
      <c r="R17" s="286"/>
      <c r="S17" s="301"/>
      <c r="T17" s="301" t="s">
        <v>25</v>
      </c>
      <c r="U17" s="287" t="s">
        <v>26</v>
      </c>
      <c r="V17" s="450"/>
      <c r="W17" s="451"/>
      <c r="X17" s="349"/>
      <c r="Y17" s="349"/>
      <c r="Z17" s="286"/>
      <c r="AA17" s="286"/>
      <c r="AC17" s="50"/>
    </row>
    <row r="18" spans="1:29" s="1" customFormat="1" ht="34.5" customHeight="1" thickBot="1">
      <c r="A18" s="2"/>
      <c r="B18" s="288"/>
      <c r="C18" s="288"/>
      <c r="D18" s="288"/>
      <c r="E18" s="288"/>
      <c r="F18" s="350"/>
      <c r="G18" s="69" t="s">
        <v>27</v>
      </c>
      <c r="H18" s="70" t="s">
        <v>28</v>
      </c>
      <c r="I18" s="71" t="s">
        <v>29</v>
      </c>
      <c r="J18" s="71" t="s">
        <v>30</v>
      </c>
      <c r="K18" s="351"/>
      <c r="L18" s="49" t="s">
        <v>124</v>
      </c>
      <c r="M18" s="288"/>
      <c r="N18" s="288"/>
      <c r="O18" s="288"/>
      <c r="P18" s="302"/>
      <c r="Q18" s="302"/>
      <c r="R18" s="288"/>
      <c r="S18" s="302"/>
      <c r="T18" s="302"/>
      <c r="U18" s="289"/>
      <c r="V18" s="455"/>
      <c r="W18" s="456"/>
      <c r="X18" s="350"/>
      <c r="Y18" s="350"/>
      <c r="Z18" s="302" t="s">
        <v>31</v>
      </c>
      <c r="AA18" s="302"/>
      <c r="AC18" s="41"/>
    </row>
    <row r="19" spans="2:27" s="1" customFormat="1" ht="34.5" customHeight="1">
      <c r="B19" s="30" t="s">
        <v>487</v>
      </c>
      <c r="C19" s="72">
        <v>2022</v>
      </c>
      <c r="D19" s="72" t="s">
        <v>479</v>
      </c>
      <c r="E19" s="72">
        <v>2</v>
      </c>
      <c r="F19" s="72"/>
      <c r="G19" s="72" t="s">
        <v>32</v>
      </c>
      <c r="H19" s="72" t="s">
        <v>67</v>
      </c>
      <c r="I19" s="72" t="s">
        <v>35</v>
      </c>
      <c r="J19" s="72" t="s">
        <v>480</v>
      </c>
      <c r="K19" s="73" t="s">
        <v>481</v>
      </c>
      <c r="L19" s="72">
        <v>1</v>
      </c>
      <c r="M19" s="72" t="s">
        <v>482</v>
      </c>
      <c r="N19" s="72" t="s">
        <v>171</v>
      </c>
      <c r="O19" s="72" t="s">
        <v>32</v>
      </c>
      <c r="P19" s="74">
        <v>500000</v>
      </c>
      <c r="Q19" s="74">
        <v>600000</v>
      </c>
      <c r="R19" s="74">
        <v>100000</v>
      </c>
      <c r="S19" s="75">
        <f>SUM(P19:R19)</f>
        <v>1200000</v>
      </c>
      <c r="T19" s="76">
        <v>0</v>
      </c>
      <c r="U19" s="77">
        <v>0</v>
      </c>
      <c r="V19" s="294"/>
      <c r="W19" s="294"/>
      <c r="X19" s="294"/>
      <c r="Y19" s="294"/>
      <c r="Z19" s="294" t="s">
        <v>32</v>
      </c>
      <c r="AA19" s="294"/>
    </row>
    <row r="20" spans="2:27" s="1" customFormat="1" ht="34.5" customHeight="1">
      <c r="B20" s="30" t="s">
        <v>514</v>
      </c>
      <c r="C20" s="72">
        <v>2022</v>
      </c>
      <c r="D20" s="72" t="s">
        <v>479</v>
      </c>
      <c r="E20" s="72">
        <v>2</v>
      </c>
      <c r="F20" s="72"/>
      <c r="G20" s="72" t="s">
        <v>32</v>
      </c>
      <c r="H20" s="72" t="s">
        <v>67</v>
      </c>
      <c r="I20" s="72" t="s">
        <v>483</v>
      </c>
      <c r="J20" s="72" t="s">
        <v>484</v>
      </c>
      <c r="K20" s="73" t="s">
        <v>485</v>
      </c>
      <c r="L20" s="72">
        <v>1</v>
      </c>
      <c r="M20" s="72" t="s">
        <v>482</v>
      </c>
      <c r="N20" s="72" t="s">
        <v>79</v>
      </c>
      <c r="O20" s="72" t="s">
        <v>32</v>
      </c>
      <c r="P20" s="74">
        <v>100000</v>
      </c>
      <c r="Q20" s="74">
        <v>0</v>
      </c>
      <c r="R20" s="74">
        <v>0</v>
      </c>
      <c r="S20" s="75">
        <f>SUM(P20:R20)</f>
        <v>100000</v>
      </c>
      <c r="T20" s="76">
        <v>0</v>
      </c>
      <c r="U20" s="77">
        <v>0</v>
      </c>
      <c r="V20" s="294"/>
      <c r="W20" s="294"/>
      <c r="X20" s="294"/>
      <c r="Y20" s="294"/>
      <c r="Z20" s="294" t="s">
        <v>32</v>
      </c>
      <c r="AA20" s="294"/>
    </row>
    <row r="21" spans="1:27" s="62" customFormat="1" ht="34.5" customHeight="1">
      <c r="A21" s="2"/>
      <c r="B21" s="63"/>
      <c r="C21" s="63"/>
      <c r="D21" s="63"/>
      <c r="E21" s="63"/>
      <c r="F21" s="64"/>
      <c r="G21" s="63"/>
      <c r="H21" s="63"/>
      <c r="I21" s="63"/>
      <c r="J21" s="63"/>
      <c r="K21" s="65"/>
      <c r="L21" s="63"/>
      <c r="M21" s="63"/>
      <c r="N21" s="63"/>
      <c r="O21" s="63"/>
      <c r="P21" s="66"/>
      <c r="Q21" s="66"/>
      <c r="R21" s="66"/>
      <c r="S21" s="67"/>
      <c r="T21" s="25"/>
      <c r="U21" s="25"/>
      <c r="V21" s="68"/>
      <c r="W21" s="68"/>
      <c r="X21" s="64"/>
      <c r="Y21" s="64"/>
      <c r="Z21" s="64"/>
      <c r="AA21" s="64"/>
    </row>
    <row r="22" spans="1:29" s="62" customFormat="1" ht="34.5" customHeight="1" thickBot="1">
      <c r="A22" s="2"/>
      <c r="B22" s="12"/>
      <c r="C22" s="12"/>
      <c r="D22" s="12"/>
      <c r="F22" s="8"/>
      <c r="G22" s="12"/>
      <c r="H22" s="12"/>
      <c r="I22" s="12"/>
      <c r="J22" s="12"/>
      <c r="K22" s="18"/>
      <c r="L22" s="12"/>
      <c r="M22" s="12"/>
      <c r="N22" s="12"/>
      <c r="O22" s="12"/>
      <c r="P22" s="78"/>
      <c r="Q22" s="78"/>
      <c r="R22" s="78"/>
      <c r="S22" s="79"/>
      <c r="T22" s="21"/>
      <c r="U22" s="21"/>
      <c r="V22" s="79"/>
      <c r="W22" s="8"/>
      <c r="X22" s="8"/>
      <c r="Y22" s="8"/>
      <c r="Z22" s="8"/>
      <c r="AA22" s="8"/>
      <c r="AB22" s="40"/>
      <c r="AC22" s="63"/>
    </row>
    <row r="23" spans="2:20" ht="34.5" customHeight="1" thickBot="1">
      <c r="B23" s="44" t="s">
        <v>42</v>
      </c>
      <c r="D23" s="8"/>
      <c r="P23" s="39"/>
      <c r="Q23" s="39"/>
      <c r="R23" s="39"/>
      <c r="T23" s="39"/>
    </row>
    <row r="24" spans="2:29" ht="34.5" customHeight="1">
      <c r="B24" s="80"/>
      <c r="E24" s="81"/>
      <c r="F24" s="81"/>
      <c r="G24" s="81"/>
      <c r="H24" s="81"/>
      <c r="I24" s="81"/>
      <c r="J24" s="81"/>
      <c r="K24" s="82"/>
      <c r="L24" s="81"/>
      <c r="M24" s="81"/>
      <c r="N24" s="81"/>
      <c r="O24" s="83"/>
      <c r="P24" s="309" t="s">
        <v>3</v>
      </c>
      <c r="Q24" s="309"/>
      <c r="R24" s="309"/>
      <c r="S24" s="309"/>
      <c r="T24" s="309"/>
      <c r="U24" s="309"/>
      <c r="V24" s="310" t="s">
        <v>4</v>
      </c>
      <c r="W24" s="310"/>
      <c r="X24" s="310"/>
      <c r="Y24" s="310"/>
      <c r="Z24" s="286" t="s">
        <v>43</v>
      </c>
      <c r="AA24" s="286"/>
      <c r="AC24" s="50"/>
    </row>
    <row r="25" spans="1:29" s="1" customFormat="1" ht="34.5" customHeight="1" thickBot="1">
      <c r="A25" s="2"/>
      <c r="B25" s="286" t="s">
        <v>6</v>
      </c>
      <c r="C25" s="286" t="s">
        <v>7</v>
      </c>
      <c r="D25" s="286" t="s">
        <v>8</v>
      </c>
      <c r="E25" s="286" t="s">
        <v>9</v>
      </c>
      <c r="F25" s="286" t="s">
        <v>10</v>
      </c>
      <c r="G25" s="286" t="s">
        <v>11</v>
      </c>
      <c r="H25" s="286" t="s">
        <v>74</v>
      </c>
      <c r="I25" s="301" t="s">
        <v>12</v>
      </c>
      <c r="J25" s="286" t="s">
        <v>13</v>
      </c>
      <c r="K25" s="351" t="s">
        <v>425</v>
      </c>
      <c r="L25" s="288" t="s">
        <v>363</v>
      </c>
      <c r="M25" s="286" t="s">
        <v>15</v>
      </c>
      <c r="N25" s="286" t="s">
        <v>16</v>
      </c>
      <c r="O25" s="286" t="s">
        <v>17</v>
      </c>
      <c r="P25" s="301" t="s">
        <v>18</v>
      </c>
      <c r="Q25" s="301" t="s">
        <v>19</v>
      </c>
      <c r="R25" s="286" t="s">
        <v>20</v>
      </c>
      <c r="S25" s="301" t="s">
        <v>21</v>
      </c>
      <c r="T25" s="352" t="s">
        <v>22</v>
      </c>
      <c r="U25" s="352"/>
      <c r="V25" s="286" t="s">
        <v>23</v>
      </c>
      <c r="W25" s="286"/>
      <c r="X25" s="286" t="s">
        <v>24</v>
      </c>
      <c r="Y25" s="286"/>
      <c r="Z25" s="286"/>
      <c r="AA25" s="286"/>
      <c r="AC25" s="41"/>
    </row>
    <row r="26" spans="1:29" s="1" customFormat="1" ht="34.5" customHeight="1" thickBot="1">
      <c r="A26" s="2"/>
      <c r="B26" s="286"/>
      <c r="C26" s="286"/>
      <c r="D26" s="286"/>
      <c r="E26" s="286"/>
      <c r="F26" s="286"/>
      <c r="G26" s="286"/>
      <c r="H26" s="286"/>
      <c r="I26" s="301"/>
      <c r="J26" s="286"/>
      <c r="K26" s="351"/>
      <c r="L26" s="352"/>
      <c r="M26" s="286"/>
      <c r="N26" s="286"/>
      <c r="O26" s="286"/>
      <c r="P26" s="301"/>
      <c r="Q26" s="301"/>
      <c r="R26" s="286"/>
      <c r="S26" s="301"/>
      <c r="T26" s="301" t="s">
        <v>25</v>
      </c>
      <c r="U26" s="286" t="s">
        <v>26</v>
      </c>
      <c r="V26" s="286"/>
      <c r="W26" s="286"/>
      <c r="X26" s="286"/>
      <c r="Y26" s="286"/>
      <c r="Z26" s="286"/>
      <c r="AA26" s="286"/>
      <c r="AC26" s="41"/>
    </row>
    <row r="27" spans="1:29" s="1" customFormat="1" ht="34.5" customHeight="1" thickBot="1">
      <c r="A27" s="2"/>
      <c r="B27" s="286"/>
      <c r="C27" s="286"/>
      <c r="D27" s="286"/>
      <c r="E27" s="286"/>
      <c r="F27" s="286"/>
      <c r="G27" s="46" t="s">
        <v>27</v>
      </c>
      <c r="H27" s="46" t="s">
        <v>28</v>
      </c>
      <c r="I27" s="46" t="s">
        <v>29</v>
      </c>
      <c r="J27" s="46" t="s">
        <v>30</v>
      </c>
      <c r="K27" s="351"/>
      <c r="L27" s="46" t="s">
        <v>364</v>
      </c>
      <c r="M27" s="286"/>
      <c r="N27" s="286"/>
      <c r="O27" s="286"/>
      <c r="P27" s="301"/>
      <c r="Q27" s="301"/>
      <c r="R27" s="286"/>
      <c r="S27" s="301"/>
      <c r="T27" s="301"/>
      <c r="U27" s="286"/>
      <c r="V27" s="286"/>
      <c r="W27" s="286"/>
      <c r="X27" s="286"/>
      <c r="Y27" s="286"/>
      <c r="Z27" s="286"/>
      <c r="AA27" s="286"/>
      <c r="AC27" s="41"/>
    </row>
    <row r="28" spans="1:30" s="1" customFormat="1" ht="34.5" customHeight="1">
      <c r="A28" s="84"/>
      <c r="B28" s="85" t="s">
        <v>413</v>
      </c>
      <c r="C28" s="85">
        <v>2022</v>
      </c>
      <c r="D28" s="86" t="s">
        <v>49</v>
      </c>
      <c r="E28" s="87" t="s">
        <v>45</v>
      </c>
      <c r="F28" s="87" t="s">
        <v>45</v>
      </c>
      <c r="G28" s="85" t="s">
        <v>32</v>
      </c>
      <c r="H28" s="85" t="s">
        <v>38</v>
      </c>
      <c r="I28" s="85" t="s">
        <v>46</v>
      </c>
      <c r="J28" s="85" t="s">
        <v>160</v>
      </c>
      <c r="K28" s="88" t="s">
        <v>290</v>
      </c>
      <c r="L28" s="85">
        <v>1</v>
      </c>
      <c r="M28" s="85" t="s">
        <v>49</v>
      </c>
      <c r="N28" s="85" t="s">
        <v>47</v>
      </c>
      <c r="O28" s="87" t="s">
        <v>48</v>
      </c>
      <c r="P28" s="89">
        <v>2500000</v>
      </c>
      <c r="Q28" s="90">
        <v>3333333.33</v>
      </c>
      <c r="R28" s="91">
        <v>4166666.67</v>
      </c>
      <c r="S28" s="91">
        <v>10000000</v>
      </c>
      <c r="T28" s="87">
        <v>0</v>
      </c>
      <c r="U28" s="87" t="s">
        <v>45</v>
      </c>
      <c r="V28" s="391" t="s">
        <v>45</v>
      </c>
      <c r="W28" s="391"/>
      <c r="X28" s="391" t="s">
        <v>45</v>
      </c>
      <c r="Y28" s="392"/>
      <c r="Z28" s="389" t="s">
        <v>48</v>
      </c>
      <c r="AA28" s="389"/>
      <c r="AB28" s="63"/>
      <c r="AC28" s="63"/>
      <c r="AD28" s="63"/>
    </row>
    <row r="29" spans="1:30" s="1" customFormat="1" ht="34.5" customHeight="1">
      <c r="A29" s="3"/>
      <c r="B29" s="72" t="s">
        <v>468</v>
      </c>
      <c r="C29" s="72">
        <v>2022</v>
      </c>
      <c r="D29" s="30" t="s">
        <v>488</v>
      </c>
      <c r="E29" s="77"/>
      <c r="F29" s="77"/>
      <c r="G29" s="72" t="s">
        <v>32</v>
      </c>
      <c r="H29" s="30" t="s">
        <v>38</v>
      </c>
      <c r="I29" s="72" t="s">
        <v>46</v>
      </c>
      <c r="J29" s="72" t="s">
        <v>467</v>
      </c>
      <c r="K29" s="73" t="s">
        <v>666</v>
      </c>
      <c r="L29" s="72">
        <v>1</v>
      </c>
      <c r="M29" s="72" t="s">
        <v>469</v>
      </c>
      <c r="N29" s="72" t="s">
        <v>470</v>
      </c>
      <c r="O29" s="77" t="s">
        <v>48</v>
      </c>
      <c r="P29" s="92">
        <v>3308686.46</v>
      </c>
      <c r="Q29" s="93">
        <v>4105068.25</v>
      </c>
      <c r="R29" s="93">
        <v>8210136.49</v>
      </c>
      <c r="S29" s="93">
        <v>15623891.2</v>
      </c>
      <c r="T29" s="77">
        <v>0</v>
      </c>
      <c r="U29" s="77"/>
      <c r="V29" s="294">
        <v>237377</v>
      </c>
      <c r="W29" s="294"/>
      <c r="X29" s="322" t="s">
        <v>37</v>
      </c>
      <c r="Y29" s="322"/>
      <c r="Z29" s="328" t="s">
        <v>471</v>
      </c>
      <c r="AA29" s="328"/>
      <c r="AB29" s="63"/>
      <c r="AC29" s="63"/>
      <c r="AD29" s="63"/>
    </row>
    <row r="30" spans="1:30" s="1" customFormat="1" ht="34.5" customHeight="1">
      <c r="A30" s="3"/>
      <c r="B30" s="12"/>
      <c r="C30" s="12"/>
      <c r="D30" s="63"/>
      <c r="E30" s="8"/>
      <c r="F30" s="8"/>
      <c r="G30" s="12"/>
      <c r="H30" s="12"/>
      <c r="I30" s="12"/>
      <c r="J30" s="12"/>
      <c r="K30" s="18"/>
      <c r="L30" s="12"/>
      <c r="M30" s="12"/>
      <c r="N30" s="12"/>
      <c r="O30" s="8"/>
      <c r="P30" s="94"/>
      <c r="Q30" s="95"/>
      <c r="R30" s="95"/>
      <c r="S30" s="95"/>
      <c r="T30" s="8"/>
      <c r="U30" s="8"/>
      <c r="V30" s="8"/>
      <c r="W30" s="8"/>
      <c r="X30" s="8"/>
      <c r="Y30" s="8"/>
      <c r="Z30" s="8"/>
      <c r="AA30" s="8"/>
      <c r="AB30" s="63"/>
      <c r="AC30" s="63"/>
      <c r="AD30" s="63"/>
    </row>
    <row r="31" spans="1:29" s="1" customFormat="1" ht="34.5" customHeight="1" thickBot="1">
      <c r="A31" s="2"/>
      <c r="B31" s="12"/>
      <c r="C31" s="12"/>
      <c r="D31" s="12"/>
      <c r="F31" s="8"/>
      <c r="G31" s="12"/>
      <c r="H31" s="12"/>
      <c r="I31" s="12"/>
      <c r="J31" s="12"/>
      <c r="K31" s="18"/>
      <c r="L31" s="12"/>
      <c r="M31" s="12"/>
      <c r="N31" s="12"/>
      <c r="O31" s="8"/>
      <c r="P31" s="96"/>
      <c r="Q31" s="96"/>
      <c r="R31" s="96"/>
      <c r="S31" s="20"/>
      <c r="T31" s="8"/>
      <c r="U31" s="8"/>
      <c r="V31" s="97"/>
      <c r="W31" s="8"/>
      <c r="X31" s="8"/>
      <c r="Y31" s="8"/>
      <c r="Z31" s="8"/>
      <c r="AA31" s="8"/>
      <c r="AC31" s="41"/>
    </row>
    <row r="32" spans="1:29" s="1" customFormat="1" ht="34.5" customHeight="1" thickBot="1">
      <c r="A32" s="2"/>
      <c r="B32" s="44" t="s">
        <v>50</v>
      </c>
      <c r="D32" s="12"/>
      <c r="K32" s="39"/>
      <c r="P32" s="39"/>
      <c r="Q32" s="39"/>
      <c r="R32" s="39"/>
      <c r="S32" s="38"/>
      <c r="T32" s="39"/>
      <c r="U32" s="40"/>
      <c r="V32" s="38"/>
      <c r="W32" s="40"/>
      <c r="X32" s="40"/>
      <c r="Y32" s="40"/>
      <c r="AC32" s="41"/>
    </row>
    <row r="33" spans="1:29" s="1" customFormat="1" ht="34.5" customHeight="1" thickBot="1">
      <c r="A33" s="2"/>
      <c r="B33" s="80"/>
      <c r="E33" s="8"/>
      <c r="F33" s="8"/>
      <c r="G33" s="8"/>
      <c r="H33" s="8"/>
      <c r="I33" s="8"/>
      <c r="J33" s="8"/>
      <c r="K33" s="45"/>
      <c r="L33" s="8"/>
      <c r="M33" s="8"/>
      <c r="N33" s="8"/>
      <c r="O33" s="8"/>
      <c r="P33" s="309" t="s">
        <v>3</v>
      </c>
      <c r="Q33" s="309"/>
      <c r="R33" s="309"/>
      <c r="S33" s="309"/>
      <c r="T33" s="309"/>
      <c r="U33" s="309"/>
      <c r="V33" s="310" t="s">
        <v>4</v>
      </c>
      <c r="W33" s="310"/>
      <c r="X33" s="310"/>
      <c r="Y33" s="310"/>
      <c r="Z33" s="286" t="s">
        <v>51</v>
      </c>
      <c r="AA33" s="286"/>
      <c r="AC33" s="50"/>
    </row>
    <row r="34" spans="1:29" s="1" customFormat="1" ht="34.5" customHeight="1" thickBot="1">
      <c r="A34" s="2"/>
      <c r="B34" s="286" t="s">
        <v>6</v>
      </c>
      <c r="C34" s="286" t="s">
        <v>7</v>
      </c>
      <c r="D34" s="286" t="s">
        <v>8</v>
      </c>
      <c r="E34" s="286" t="s">
        <v>9</v>
      </c>
      <c r="F34" s="319" t="s">
        <v>10</v>
      </c>
      <c r="G34" s="286" t="s">
        <v>362</v>
      </c>
      <c r="H34" s="286" t="s">
        <v>74</v>
      </c>
      <c r="I34" s="301" t="s">
        <v>12</v>
      </c>
      <c r="J34" s="287" t="s">
        <v>13</v>
      </c>
      <c r="K34" s="444" t="s">
        <v>425</v>
      </c>
      <c r="L34" s="319" t="s">
        <v>14</v>
      </c>
      <c r="M34" s="286" t="s">
        <v>15</v>
      </c>
      <c r="N34" s="286" t="s">
        <v>16</v>
      </c>
      <c r="O34" s="286" t="s">
        <v>17</v>
      </c>
      <c r="P34" s="301" t="s">
        <v>52</v>
      </c>
      <c r="Q34" s="301" t="s">
        <v>53</v>
      </c>
      <c r="R34" s="286" t="s">
        <v>54</v>
      </c>
      <c r="S34" s="301" t="s">
        <v>21</v>
      </c>
      <c r="T34" s="352" t="s">
        <v>22</v>
      </c>
      <c r="U34" s="352"/>
      <c r="V34" s="286" t="s">
        <v>23</v>
      </c>
      <c r="W34" s="286"/>
      <c r="X34" s="286" t="s">
        <v>24</v>
      </c>
      <c r="Y34" s="286"/>
      <c r="Z34" s="286"/>
      <c r="AA34" s="286"/>
      <c r="AC34" s="41"/>
    </row>
    <row r="35" spans="1:29" s="1" customFormat="1" ht="34.5" customHeight="1" thickBot="1">
      <c r="A35" s="2"/>
      <c r="B35" s="286"/>
      <c r="C35" s="286"/>
      <c r="D35" s="286"/>
      <c r="E35" s="286"/>
      <c r="F35" s="319"/>
      <c r="G35" s="286"/>
      <c r="H35" s="286"/>
      <c r="I35" s="301"/>
      <c r="J35" s="287"/>
      <c r="K35" s="445"/>
      <c r="L35" s="447"/>
      <c r="M35" s="446"/>
      <c r="N35" s="446"/>
      <c r="O35" s="446"/>
      <c r="P35" s="301"/>
      <c r="Q35" s="301"/>
      <c r="R35" s="286"/>
      <c r="S35" s="301"/>
      <c r="T35" s="301" t="s">
        <v>25</v>
      </c>
      <c r="U35" s="286" t="s">
        <v>26</v>
      </c>
      <c r="V35" s="286"/>
      <c r="W35" s="286"/>
      <c r="X35" s="286"/>
      <c r="Y35" s="286"/>
      <c r="Z35" s="286"/>
      <c r="AA35" s="286"/>
      <c r="AC35" s="41"/>
    </row>
    <row r="36" spans="1:29" s="1" customFormat="1" ht="34.5" customHeight="1" thickBot="1">
      <c r="A36" s="2"/>
      <c r="B36" s="286"/>
      <c r="C36" s="286"/>
      <c r="D36" s="286"/>
      <c r="E36" s="286"/>
      <c r="F36" s="319"/>
      <c r="G36" s="46" t="s">
        <v>27</v>
      </c>
      <c r="H36" s="46" t="s">
        <v>28</v>
      </c>
      <c r="I36" s="46" t="s">
        <v>29</v>
      </c>
      <c r="J36" s="37" t="s">
        <v>30</v>
      </c>
      <c r="K36" s="382"/>
      <c r="L36" s="319"/>
      <c r="M36" s="288"/>
      <c r="N36" s="288"/>
      <c r="O36" s="288"/>
      <c r="P36" s="302"/>
      <c r="Q36" s="302"/>
      <c r="R36" s="288"/>
      <c r="S36" s="302"/>
      <c r="T36" s="302"/>
      <c r="U36" s="288"/>
      <c r="V36" s="288"/>
      <c r="W36" s="288"/>
      <c r="X36" s="288"/>
      <c r="Y36" s="288"/>
      <c r="Z36" s="288" t="s">
        <v>55</v>
      </c>
      <c r="AA36" s="288"/>
      <c r="AC36" s="41"/>
    </row>
    <row r="37" spans="1:29" s="1" customFormat="1" ht="34.5" customHeight="1">
      <c r="A37" s="2"/>
      <c r="B37" s="98" t="s">
        <v>335</v>
      </c>
      <c r="C37" s="99">
        <v>2022</v>
      </c>
      <c r="D37" s="100"/>
      <c r="E37" s="101" t="s">
        <v>32</v>
      </c>
      <c r="F37" s="101" t="s">
        <v>32</v>
      </c>
      <c r="G37" s="98" t="s">
        <v>32</v>
      </c>
      <c r="H37" s="102" t="s">
        <v>37</v>
      </c>
      <c r="I37" s="102" t="s">
        <v>35</v>
      </c>
      <c r="J37" s="99">
        <v>71356200</v>
      </c>
      <c r="K37" s="103" t="s">
        <v>161</v>
      </c>
      <c r="L37" s="99">
        <v>1</v>
      </c>
      <c r="M37" s="33" t="s">
        <v>162</v>
      </c>
      <c r="N37" s="33" t="s">
        <v>56</v>
      </c>
      <c r="O37" s="33" t="s">
        <v>32</v>
      </c>
      <c r="P37" s="218">
        <v>819672.13</v>
      </c>
      <c r="Q37" s="60">
        <v>819672.13</v>
      </c>
      <c r="R37" s="60"/>
      <c r="S37" s="60">
        <f>P37+Q37</f>
        <v>1639344.26</v>
      </c>
      <c r="T37" s="104"/>
      <c r="U37" s="33"/>
      <c r="V37" s="339"/>
      <c r="W37" s="340"/>
      <c r="X37" s="358"/>
      <c r="Y37" s="358"/>
      <c r="Z37" s="294"/>
      <c r="AA37" s="294"/>
      <c r="AB37" s="8"/>
      <c r="AC37" s="22"/>
    </row>
    <row r="38" spans="1:29" s="1" customFormat="1" ht="34.5" customHeight="1">
      <c r="A38" s="2"/>
      <c r="B38" s="98" t="s">
        <v>414</v>
      </c>
      <c r="C38" s="99">
        <v>2022</v>
      </c>
      <c r="D38" s="100"/>
      <c r="E38" s="101" t="s">
        <v>32</v>
      </c>
      <c r="F38" s="101" t="s">
        <v>32</v>
      </c>
      <c r="G38" s="98" t="s">
        <v>32</v>
      </c>
      <c r="H38" s="102" t="s">
        <v>37</v>
      </c>
      <c r="I38" s="102" t="s">
        <v>35</v>
      </c>
      <c r="J38" s="99">
        <v>72000000</v>
      </c>
      <c r="K38" s="105" t="s">
        <v>57</v>
      </c>
      <c r="L38" s="99">
        <v>1</v>
      </c>
      <c r="M38" s="33" t="s">
        <v>162</v>
      </c>
      <c r="N38" s="33" t="s">
        <v>58</v>
      </c>
      <c r="O38" s="33" t="s">
        <v>32</v>
      </c>
      <c r="P38" s="218">
        <v>409836.07</v>
      </c>
      <c r="Q38" s="60">
        <v>409836.07</v>
      </c>
      <c r="R38" s="60"/>
      <c r="S38" s="60">
        <f>P38+Q38</f>
        <v>819672.14</v>
      </c>
      <c r="T38" s="104"/>
      <c r="U38" s="33"/>
      <c r="V38" s="339"/>
      <c r="W38" s="340"/>
      <c r="X38" s="358"/>
      <c r="Y38" s="358"/>
      <c r="Z38" s="294"/>
      <c r="AA38" s="294"/>
      <c r="AB38" s="8"/>
      <c r="AC38" s="22"/>
    </row>
    <row r="39" spans="1:29" s="1" customFormat="1" ht="34.5" customHeight="1">
      <c r="A39" s="2"/>
      <c r="B39" s="85" t="s">
        <v>415</v>
      </c>
      <c r="C39" s="106">
        <v>2022</v>
      </c>
      <c r="D39" s="87"/>
      <c r="E39" s="107" t="s">
        <v>32</v>
      </c>
      <c r="F39" s="107" t="s">
        <v>32</v>
      </c>
      <c r="G39" s="85" t="s">
        <v>32</v>
      </c>
      <c r="H39" s="219" t="s">
        <v>37</v>
      </c>
      <c r="I39" s="219" t="s">
        <v>35</v>
      </c>
      <c r="J39" s="106">
        <v>75130000</v>
      </c>
      <c r="K39" s="108" t="s">
        <v>60</v>
      </c>
      <c r="L39" s="106">
        <v>1</v>
      </c>
      <c r="M39" s="33" t="s">
        <v>59</v>
      </c>
      <c r="N39" s="33" t="s">
        <v>58</v>
      </c>
      <c r="O39" s="33" t="s">
        <v>61</v>
      </c>
      <c r="P39" s="218">
        <v>622950.82</v>
      </c>
      <c r="Q39" s="60">
        <v>622950.82</v>
      </c>
      <c r="R39" s="60"/>
      <c r="S39" s="60">
        <f>P39+Q39</f>
        <v>1245901.64</v>
      </c>
      <c r="T39" s="104"/>
      <c r="U39" s="33"/>
      <c r="V39" s="339"/>
      <c r="W39" s="340"/>
      <c r="X39" s="358"/>
      <c r="Y39" s="358"/>
      <c r="Z39" s="294"/>
      <c r="AA39" s="294"/>
      <c r="AB39" s="8"/>
      <c r="AC39" s="22"/>
    </row>
    <row r="40" spans="1:29" s="1" customFormat="1" ht="34.5" customHeight="1">
      <c r="A40" s="2"/>
      <c r="B40" s="26" t="s">
        <v>336</v>
      </c>
      <c r="C40" s="110">
        <v>2022</v>
      </c>
      <c r="D40" s="27"/>
      <c r="E40" s="111" t="s">
        <v>32</v>
      </c>
      <c r="F40" s="111" t="s">
        <v>32</v>
      </c>
      <c r="G40" s="72" t="s">
        <v>32</v>
      </c>
      <c r="H40" s="33" t="s">
        <v>37</v>
      </c>
      <c r="I40" s="33" t="s">
        <v>35</v>
      </c>
      <c r="J40" s="104">
        <v>75130000</v>
      </c>
      <c r="K40" s="31" t="s">
        <v>163</v>
      </c>
      <c r="L40" s="248">
        <v>1</v>
      </c>
      <c r="M40" s="33" t="s">
        <v>164</v>
      </c>
      <c r="N40" s="33" t="s">
        <v>56</v>
      </c>
      <c r="O40" s="33" t="s">
        <v>61</v>
      </c>
      <c r="P40" s="218">
        <v>122950.82</v>
      </c>
      <c r="Q40" s="60">
        <v>122950.82</v>
      </c>
      <c r="R40" s="60"/>
      <c r="S40" s="60">
        <f>P40+Q40</f>
        <v>245901.64</v>
      </c>
      <c r="T40" s="104"/>
      <c r="U40" s="33"/>
      <c r="V40" s="339"/>
      <c r="W40" s="340"/>
      <c r="X40" s="358"/>
      <c r="Y40" s="358"/>
      <c r="Z40" s="294"/>
      <c r="AA40" s="294"/>
      <c r="AB40" s="8"/>
      <c r="AC40" s="22"/>
    </row>
    <row r="41" spans="2:27" s="207" customFormat="1" ht="29.25" customHeight="1">
      <c r="B41" s="30" t="s">
        <v>640</v>
      </c>
      <c r="C41" s="30">
        <v>2022</v>
      </c>
      <c r="D41" s="136"/>
      <c r="E41" s="33" t="s">
        <v>32</v>
      </c>
      <c r="F41" s="33" t="s">
        <v>32</v>
      </c>
      <c r="G41" s="30" t="s">
        <v>33</v>
      </c>
      <c r="H41" s="30" t="s">
        <v>38</v>
      </c>
      <c r="I41" s="30" t="s">
        <v>29</v>
      </c>
      <c r="J41" s="30"/>
      <c r="K41" s="31" t="s">
        <v>641</v>
      </c>
      <c r="L41" s="30">
        <v>1</v>
      </c>
      <c r="M41" s="30" t="s">
        <v>642</v>
      </c>
      <c r="N41" s="30">
        <v>180</v>
      </c>
      <c r="O41" s="33" t="s">
        <v>32</v>
      </c>
      <c r="P41" s="218">
        <v>102459</v>
      </c>
      <c r="Q41" s="218"/>
      <c r="R41" s="218"/>
      <c r="S41" s="218">
        <v>102459</v>
      </c>
      <c r="T41" s="268"/>
      <c r="U41" s="33"/>
      <c r="V41" s="474" t="s">
        <v>36</v>
      </c>
      <c r="W41" s="474"/>
      <c r="X41" s="322" t="s">
        <v>34</v>
      </c>
      <c r="Y41" s="322"/>
      <c r="Z41" s="322" t="s">
        <v>32</v>
      </c>
      <c r="AA41" s="322"/>
    </row>
    <row r="42" spans="1:29" s="1" customFormat="1" ht="34.5" customHeight="1" thickBot="1">
      <c r="A42" s="2"/>
      <c r="B42" s="12"/>
      <c r="C42" s="8"/>
      <c r="D42" s="8"/>
      <c r="E42" s="12"/>
      <c r="F42" s="12"/>
      <c r="G42" s="12"/>
      <c r="H42" s="12"/>
      <c r="I42" s="12"/>
      <c r="J42" s="8"/>
      <c r="K42" s="18"/>
      <c r="L42" s="8"/>
      <c r="M42" s="12"/>
      <c r="N42" s="8"/>
      <c r="O42" s="8"/>
      <c r="P42" s="19"/>
      <c r="Q42" s="19"/>
      <c r="R42" s="19"/>
      <c r="S42" s="20"/>
      <c r="T42" s="21"/>
      <c r="U42" s="21"/>
      <c r="V42" s="8"/>
      <c r="W42" s="8"/>
      <c r="X42" s="8"/>
      <c r="Y42" s="8"/>
      <c r="Z42" s="8"/>
      <c r="AA42" s="8"/>
      <c r="AB42" s="8"/>
      <c r="AC42" s="22"/>
    </row>
    <row r="43" spans="1:29" s="1" customFormat="1" ht="34.5" customHeight="1" thickBot="1">
      <c r="A43" s="2"/>
      <c r="B43" s="44" t="s">
        <v>549</v>
      </c>
      <c r="C43" s="44" t="s">
        <v>554</v>
      </c>
      <c r="D43" s="12"/>
      <c r="K43" s="39"/>
      <c r="P43" s="39"/>
      <c r="Q43" s="39"/>
      <c r="R43" s="39"/>
      <c r="S43" s="38"/>
      <c r="T43" s="39"/>
      <c r="U43" s="40"/>
      <c r="V43" s="38"/>
      <c r="W43" s="40"/>
      <c r="X43" s="40"/>
      <c r="Y43" s="40"/>
      <c r="AC43" s="41"/>
    </row>
    <row r="44" spans="1:29" s="1" customFormat="1" ht="34.5" customHeight="1" thickBot="1">
      <c r="A44" s="2"/>
      <c r="B44" s="80"/>
      <c r="E44" s="8"/>
      <c r="F44" s="8"/>
      <c r="G44" s="8"/>
      <c r="H44" s="8"/>
      <c r="I44" s="8"/>
      <c r="J44" s="8"/>
      <c r="K44" s="45"/>
      <c r="L44" s="8"/>
      <c r="M44" s="8"/>
      <c r="N44" s="8"/>
      <c r="O44" s="8"/>
      <c r="P44" s="309" t="s">
        <v>3</v>
      </c>
      <c r="Q44" s="309"/>
      <c r="R44" s="309"/>
      <c r="S44" s="309"/>
      <c r="T44" s="309"/>
      <c r="U44" s="309"/>
      <c r="V44" s="310" t="s">
        <v>4</v>
      </c>
      <c r="W44" s="310"/>
      <c r="X44" s="310"/>
      <c r="Y44" s="310"/>
      <c r="Z44" s="286" t="s">
        <v>51</v>
      </c>
      <c r="AA44" s="286"/>
      <c r="AC44" s="50"/>
    </row>
    <row r="45" spans="1:29" s="1" customFormat="1" ht="34.5" customHeight="1" thickBot="1">
      <c r="A45" s="2"/>
      <c r="B45" s="286" t="s">
        <v>6</v>
      </c>
      <c r="C45" s="286" t="s">
        <v>7</v>
      </c>
      <c r="D45" s="286" t="s">
        <v>8</v>
      </c>
      <c r="E45" s="286" t="s">
        <v>9</v>
      </c>
      <c r="F45" s="319" t="s">
        <v>10</v>
      </c>
      <c r="G45" s="286" t="s">
        <v>362</v>
      </c>
      <c r="H45" s="286" t="s">
        <v>74</v>
      </c>
      <c r="I45" s="301" t="s">
        <v>12</v>
      </c>
      <c r="J45" s="287" t="s">
        <v>13</v>
      </c>
      <c r="K45" s="444" t="s">
        <v>425</v>
      </c>
      <c r="L45" s="319" t="s">
        <v>14</v>
      </c>
      <c r="M45" s="286" t="s">
        <v>15</v>
      </c>
      <c r="N45" s="286" t="s">
        <v>16</v>
      </c>
      <c r="O45" s="286" t="s">
        <v>17</v>
      </c>
      <c r="P45" s="301" t="s">
        <v>52</v>
      </c>
      <c r="Q45" s="301" t="s">
        <v>53</v>
      </c>
      <c r="R45" s="286" t="s">
        <v>54</v>
      </c>
      <c r="S45" s="301" t="s">
        <v>21</v>
      </c>
      <c r="T45" s="352" t="s">
        <v>22</v>
      </c>
      <c r="U45" s="352"/>
      <c r="V45" s="286" t="s">
        <v>23</v>
      </c>
      <c r="W45" s="286"/>
      <c r="X45" s="286" t="s">
        <v>24</v>
      </c>
      <c r="Y45" s="286"/>
      <c r="Z45" s="286"/>
      <c r="AA45" s="286"/>
      <c r="AC45" s="41"/>
    </row>
    <row r="46" spans="1:29" s="1" customFormat="1" ht="34.5" customHeight="1" thickBot="1">
      <c r="A46" s="2"/>
      <c r="B46" s="286"/>
      <c r="C46" s="286"/>
      <c r="D46" s="286"/>
      <c r="E46" s="286"/>
      <c r="F46" s="319"/>
      <c r="G46" s="286"/>
      <c r="H46" s="286"/>
      <c r="I46" s="301"/>
      <c r="J46" s="287"/>
      <c r="K46" s="445"/>
      <c r="L46" s="447"/>
      <c r="M46" s="446"/>
      <c r="N46" s="446"/>
      <c r="O46" s="446"/>
      <c r="P46" s="301"/>
      <c r="Q46" s="301"/>
      <c r="R46" s="286"/>
      <c r="S46" s="301"/>
      <c r="T46" s="301" t="s">
        <v>25</v>
      </c>
      <c r="U46" s="286" t="s">
        <v>26</v>
      </c>
      <c r="V46" s="286"/>
      <c r="W46" s="286"/>
      <c r="X46" s="286"/>
      <c r="Y46" s="286"/>
      <c r="Z46" s="286"/>
      <c r="AA46" s="286"/>
      <c r="AC46" s="41"/>
    </row>
    <row r="47" spans="1:29" s="1" customFormat="1" ht="34.5" customHeight="1">
      <c r="A47" s="2"/>
      <c r="B47" s="288"/>
      <c r="C47" s="288"/>
      <c r="D47" s="288"/>
      <c r="E47" s="288"/>
      <c r="F47" s="306"/>
      <c r="G47" s="49" t="s">
        <v>27</v>
      </c>
      <c r="H47" s="49" t="s">
        <v>28</v>
      </c>
      <c r="I47" s="49" t="s">
        <v>29</v>
      </c>
      <c r="J47" s="70" t="s">
        <v>30</v>
      </c>
      <c r="K47" s="468"/>
      <c r="L47" s="306"/>
      <c r="M47" s="288"/>
      <c r="N47" s="288"/>
      <c r="O47" s="288"/>
      <c r="P47" s="302"/>
      <c r="Q47" s="302"/>
      <c r="R47" s="288"/>
      <c r="S47" s="302"/>
      <c r="T47" s="302"/>
      <c r="U47" s="288"/>
      <c r="V47" s="288"/>
      <c r="W47" s="288"/>
      <c r="X47" s="288"/>
      <c r="Y47" s="288"/>
      <c r="Z47" s="288" t="s">
        <v>55</v>
      </c>
      <c r="AA47" s="288"/>
      <c r="AC47" s="41"/>
    </row>
    <row r="48" spans="2:27" s="1" customFormat="1" ht="34.5" customHeight="1">
      <c r="B48" s="26" t="s">
        <v>555</v>
      </c>
      <c r="C48" s="26">
        <v>2022</v>
      </c>
      <c r="D48" s="246"/>
      <c r="E48" s="27"/>
      <c r="F48" s="27"/>
      <c r="G48" s="26" t="s">
        <v>32</v>
      </c>
      <c r="H48" s="26" t="s">
        <v>550</v>
      </c>
      <c r="I48" s="26" t="s">
        <v>35</v>
      </c>
      <c r="J48" s="26" t="s">
        <v>551</v>
      </c>
      <c r="K48" s="28" t="s">
        <v>552</v>
      </c>
      <c r="L48" s="26">
        <v>1</v>
      </c>
      <c r="M48" s="26" t="s">
        <v>553</v>
      </c>
      <c r="N48" s="26" t="s">
        <v>79</v>
      </c>
      <c r="O48" s="26" t="s">
        <v>48</v>
      </c>
      <c r="P48" s="247">
        <v>132650</v>
      </c>
      <c r="Q48" s="247"/>
      <c r="R48" s="247"/>
      <c r="S48" s="247">
        <v>132650</v>
      </c>
      <c r="T48" s="247">
        <v>0</v>
      </c>
      <c r="U48" s="27"/>
      <c r="V48" s="389"/>
      <c r="W48" s="389"/>
      <c r="X48" s="389"/>
      <c r="Y48" s="389"/>
      <c r="Z48" s="390" t="s">
        <v>48</v>
      </c>
      <c r="AA48" s="390"/>
    </row>
    <row r="49" spans="2:27" s="2" customFormat="1" ht="24.75">
      <c r="B49" s="30" t="s">
        <v>639</v>
      </c>
      <c r="C49" s="30">
        <v>2022</v>
      </c>
      <c r="D49" s="30" t="s">
        <v>633</v>
      </c>
      <c r="E49" s="33" t="s">
        <v>32</v>
      </c>
      <c r="F49" s="33"/>
      <c r="G49" s="30" t="s">
        <v>32</v>
      </c>
      <c r="H49" s="30" t="s">
        <v>634</v>
      </c>
      <c r="I49" s="30" t="s">
        <v>46</v>
      </c>
      <c r="J49" s="30" t="s">
        <v>84</v>
      </c>
      <c r="K49" s="31" t="s">
        <v>635</v>
      </c>
      <c r="L49" s="30" t="s">
        <v>636</v>
      </c>
      <c r="M49" s="30" t="s">
        <v>637</v>
      </c>
      <c r="N49" s="30" t="s">
        <v>638</v>
      </c>
      <c r="O49" s="30" t="s">
        <v>33</v>
      </c>
      <c r="P49" s="269"/>
      <c r="Q49" s="218">
        <v>15750000</v>
      </c>
      <c r="R49" s="218">
        <v>43250000</v>
      </c>
      <c r="S49" s="218">
        <v>59000000</v>
      </c>
      <c r="T49" s="247">
        <v>0</v>
      </c>
      <c r="U49" s="33"/>
      <c r="V49" s="322">
        <v>237377</v>
      </c>
      <c r="W49" s="322"/>
      <c r="X49" s="322" t="s">
        <v>37</v>
      </c>
      <c r="Y49" s="322"/>
      <c r="Z49" s="322"/>
      <c r="AA49" s="322"/>
    </row>
    <row r="50" spans="2:27" s="2" customFormat="1" ht="12.75">
      <c r="B50" s="63"/>
      <c r="C50" s="63"/>
      <c r="D50" s="63"/>
      <c r="E50" s="64"/>
      <c r="F50" s="64"/>
      <c r="G50" s="63"/>
      <c r="H50" s="63"/>
      <c r="I50" s="63"/>
      <c r="J50" s="63"/>
      <c r="K50" s="65"/>
      <c r="L50" s="63"/>
      <c r="M50" s="63"/>
      <c r="N50" s="63"/>
      <c r="O50" s="63"/>
      <c r="P50" s="281"/>
      <c r="Q50" s="282"/>
      <c r="R50" s="282"/>
      <c r="S50" s="282"/>
      <c r="T50" s="282"/>
      <c r="U50" s="64"/>
      <c r="V50" s="64"/>
      <c r="W50" s="64"/>
      <c r="X50" s="64"/>
      <c r="Y50" s="64"/>
      <c r="Z50" s="64"/>
      <c r="AA50" s="64"/>
    </row>
    <row r="51" spans="2:27" s="2" customFormat="1" ht="12.75">
      <c r="B51" s="63"/>
      <c r="C51" s="63"/>
      <c r="D51" s="63"/>
      <c r="E51" s="64"/>
      <c r="F51" s="64"/>
      <c r="G51" s="63"/>
      <c r="H51" s="63"/>
      <c r="I51" s="63"/>
      <c r="J51" s="63"/>
      <c r="K51" s="65"/>
      <c r="L51" s="63"/>
      <c r="M51" s="63"/>
      <c r="N51" s="63"/>
      <c r="O51" s="63"/>
      <c r="P51" s="281"/>
      <c r="Q51" s="282"/>
      <c r="R51" s="282"/>
      <c r="S51" s="282"/>
      <c r="T51" s="282"/>
      <c r="U51" s="64"/>
      <c r="V51" s="64"/>
      <c r="W51" s="64"/>
      <c r="X51" s="64"/>
      <c r="Y51" s="64"/>
      <c r="Z51" s="64"/>
      <c r="AA51" s="64"/>
    </row>
    <row r="52" spans="1:29" s="1" customFormat="1" ht="12.75" thickBot="1">
      <c r="A52" s="2"/>
      <c r="B52" s="12"/>
      <c r="C52" s="8"/>
      <c r="D52" s="8"/>
      <c r="E52" s="12"/>
      <c r="F52" s="12"/>
      <c r="G52" s="12"/>
      <c r="H52" s="12"/>
      <c r="I52" s="12"/>
      <c r="J52" s="8"/>
      <c r="K52" s="18"/>
      <c r="L52" s="8"/>
      <c r="M52" s="12"/>
      <c r="N52" s="8"/>
      <c r="O52" s="8"/>
      <c r="P52" s="19"/>
      <c r="Q52" s="19"/>
      <c r="R52" s="19"/>
      <c r="S52" s="20"/>
      <c r="T52" s="21"/>
      <c r="U52" s="21"/>
      <c r="V52" s="8"/>
      <c r="W52" s="8"/>
      <c r="X52" s="8"/>
      <c r="Y52" s="8"/>
      <c r="Z52" s="8"/>
      <c r="AA52" s="8"/>
      <c r="AB52" s="8"/>
      <c r="AC52" s="22"/>
    </row>
    <row r="53" spans="2:29" s="2" customFormat="1" ht="34.5" customHeight="1" thickBot="1">
      <c r="B53" s="44" t="s">
        <v>667</v>
      </c>
      <c r="C53" s="1"/>
      <c r="D53" s="8"/>
      <c r="K53" s="115"/>
      <c r="P53" s="116"/>
      <c r="Q53" s="116"/>
      <c r="R53" s="116"/>
      <c r="S53" s="116"/>
      <c r="T53" s="116"/>
      <c r="U53" s="116"/>
      <c r="V53" s="117"/>
      <c r="W53" s="117"/>
      <c r="X53" s="117"/>
      <c r="Y53" s="117"/>
      <c r="Z53" s="63"/>
      <c r="AA53" s="63"/>
      <c r="AB53" s="64"/>
      <c r="AC53" s="118"/>
    </row>
    <row r="54" spans="2:29" s="2" customFormat="1" ht="34.5" customHeight="1" thickBot="1">
      <c r="B54" s="119"/>
      <c r="D54" s="120"/>
      <c r="E54" s="120"/>
      <c r="F54" s="120"/>
      <c r="G54" s="120"/>
      <c r="H54" s="120"/>
      <c r="I54" s="120"/>
      <c r="J54" s="120"/>
      <c r="K54" s="121"/>
      <c r="L54" s="120"/>
      <c r="M54" s="120"/>
      <c r="N54" s="120"/>
      <c r="O54" s="122"/>
      <c r="P54" s="331" t="s">
        <v>3</v>
      </c>
      <c r="Q54" s="331"/>
      <c r="R54" s="331"/>
      <c r="S54" s="331"/>
      <c r="T54" s="331"/>
      <c r="U54" s="331"/>
      <c r="V54" s="331" t="s">
        <v>4</v>
      </c>
      <c r="W54" s="331"/>
      <c r="X54" s="331"/>
      <c r="Y54" s="331"/>
      <c r="Z54" s="323" t="s">
        <v>51</v>
      </c>
      <c r="AA54" s="323"/>
      <c r="AB54" s="64"/>
      <c r="AC54" s="118"/>
    </row>
    <row r="55" spans="2:29" s="2" customFormat="1" ht="34.5" customHeight="1" thickBot="1">
      <c r="B55" s="323" t="s">
        <v>6</v>
      </c>
      <c r="C55" s="323" t="s">
        <v>7</v>
      </c>
      <c r="D55" s="323" t="s">
        <v>8</v>
      </c>
      <c r="E55" s="323" t="s">
        <v>9</v>
      </c>
      <c r="F55" s="323" t="s">
        <v>10</v>
      </c>
      <c r="G55" s="323" t="s">
        <v>11</v>
      </c>
      <c r="H55" s="323" t="s">
        <v>74</v>
      </c>
      <c r="I55" s="325" t="s">
        <v>12</v>
      </c>
      <c r="J55" s="323" t="s">
        <v>13</v>
      </c>
      <c r="K55" s="329" t="s">
        <v>425</v>
      </c>
      <c r="L55" s="323" t="s">
        <v>14</v>
      </c>
      <c r="M55" s="323" t="s">
        <v>15</v>
      </c>
      <c r="N55" s="323" t="s">
        <v>16</v>
      </c>
      <c r="O55" s="323" t="s">
        <v>17</v>
      </c>
      <c r="P55" s="325" t="s">
        <v>18</v>
      </c>
      <c r="Q55" s="325" t="s">
        <v>19</v>
      </c>
      <c r="R55" s="323" t="s">
        <v>20</v>
      </c>
      <c r="S55" s="325" t="s">
        <v>21</v>
      </c>
      <c r="T55" s="323" t="s">
        <v>22</v>
      </c>
      <c r="U55" s="323"/>
      <c r="V55" s="323" t="s">
        <v>23</v>
      </c>
      <c r="W55" s="323"/>
      <c r="X55" s="323" t="s">
        <v>24</v>
      </c>
      <c r="Y55" s="323"/>
      <c r="Z55" s="323"/>
      <c r="AA55" s="323"/>
      <c r="AB55" s="64"/>
      <c r="AC55" s="118"/>
    </row>
    <row r="56" spans="2:29" s="2" customFormat="1" ht="34.5" customHeight="1" thickBot="1">
      <c r="B56" s="323"/>
      <c r="C56" s="323"/>
      <c r="D56" s="323"/>
      <c r="E56" s="323"/>
      <c r="F56" s="323"/>
      <c r="G56" s="323"/>
      <c r="H56" s="323"/>
      <c r="I56" s="325"/>
      <c r="J56" s="323"/>
      <c r="K56" s="329"/>
      <c r="L56" s="323"/>
      <c r="M56" s="323"/>
      <c r="N56" s="323"/>
      <c r="O56" s="323"/>
      <c r="P56" s="325"/>
      <c r="Q56" s="325"/>
      <c r="R56" s="323"/>
      <c r="S56" s="325"/>
      <c r="T56" s="325" t="s">
        <v>25</v>
      </c>
      <c r="U56" s="323" t="s">
        <v>26</v>
      </c>
      <c r="V56" s="323"/>
      <c r="W56" s="323"/>
      <c r="X56" s="323"/>
      <c r="Y56" s="323"/>
      <c r="Z56" s="323"/>
      <c r="AA56" s="323"/>
      <c r="AB56" s="64"/>
      <c r="AC56" s="118"/>
    </row>
    <row r="57" spans="2:29" s="2" customFormat="1" ht="34.5" customHeight="1">
      <c r="B57" s="324"/>
      <c r="C57" s="324"/>
      <c r="D57" s="324"/>
      <c r="E57" s="324"/>
      <c r="F57" s="324"/>
      <c r="G57" s="130" t="s">
        <v>27</v>
      </c>
      <c r="H57" s="130" t="s">
        <v>28</v>
      </c>
      <c r="I57" s="130" t="s">
        <v>29</v>
      </c>
      <c r="J57" s="130" t="s">
        <v>30</v>
      </c>
      <c r="K57" s="330"/>
      <c r="L57" s="324"/>
      <c r="M57" s="324"/>
      <c r="N57" s="324"/>
      <c r="O57" s="324"/>
      <c r="P57" s="326"/>
      <c r="Q57" s="326"/>
      <c r="R57" s="324"/>
      <c r="S57" s="326"/>
      <c r="T57" s="326"/>
      <c r="U57" s="324"/>
      <c r="V57" s="324"/>
      <c r="W57" s="324"/>
      <c r="X57" s="324"/>
      <c r="Y57" s="324"/>
      <c r="Z57" s="327" t="s">
        <v>55</v>
      </c>
      <c r="AA57" s="327"/>
      <c r="AC57" s="124"/>
    </row>
    <row r="58" spans="1:27" s="1" customFormat="1" ht="34.5" customHeight="1">
      <c r="A58" s="2"/>
      <c r="B58" s="30" t="s">
        <v>668</v>
      </c>
      <c r="C58" s="72">
        <v>2022</v>
      </c>
      <c r="D58" s="72" t="s">
        <v>669</v>
      </c>
      <c r="E58" s="77"/>
      <c r="F58" s="77"/>
      <c r="G58" s="72" t="s">
        <v>48</v>
      </c>
      <c r="H58" s="72" t="s">
        <v>67</v>
      </c>
      <c r="I58" s="72" t="s">
        <v>46</v>
      </c>
      <c r="J58" s="72" t="s">
        <v>670</v>
      </c>
      <c r="K58" s="73" t="s">
        <v>671</v>
      </c>
      <c r="L58" s="72">
        <v>1</v>
      </c>
      <c r="M58" s="72" t="s">
        <v>672</v>
      </c>
      <c r="N58" s="72" t="s">
        <v>673</v>
      </c>
      <c r="O58" s="30" t="s">
        <v>48</v>
      </c>
      <c r="P58" s="126">
        <v>0</v>
      </c>
      <c r="Q58" s="93">
        <v>3429648.43</v>
      </c>
      <c r="R58" s="93">
        <v>6369347.08</v>
      </c>
      <c r="S58" s="93">
        <v>9798995.51</v>
      </c>
      <c r="T58" s="77"/>
      <c r="U58" s="77"/>
      <c r="V58" s="294"/>
      <c r="W58" s="294"/>
      <c r="X58" s="328" t="s">
        <v>167</v>
      </c>
      <c r="Y58" s="328"/>
      <c r="Z58" s="294"/>
      <c r="AA58" s="294"/>
    </row>
    <row r="59" spans="2:27" s="1" customFormat="1" ht="37.5">
      <c r="B59" s="30" t="s">
        <v>724</v>
      </c>
      <c r="C59" s="72">
        <v>2022</v>
      </c>
      <c r="D59" s="72" t="s">
        <v>715</v>
      </c>
      <c r="E59" s="77">
        <v>1</v>
      </c>
      <c r="F59" s="77"/>
      <c r="G59" s="72" t="s">
        <v>48</v>
      </c>
      <c r="H59" s="72" t="s">
        <v>716</v>
      </c>
      <c r="I59" s="72" t="s">
        <v>46</v>
      </c>
      <c r="J59" s="72">
        <v>71330000</v>
      </c>
      <c r="K59" s="73" t="s">
        <v>717</v>
      </c>
      <c r="L59" s="72">
        <v>1</v>
      </c>
      <c r="M59" s="72" t="s">
        <v>718</v>
      </c>
      <c r="N59" s="72" t="s">
        <v>719</v>
      </c>
      <c r="O59" s="72" t="s">
        <v>48</v>
      </c>
      <c r="P59" s="126">
        <v>0</v>
      </c>
      <c r="Q59" s="93">
        <v>3480654.022</v>
      </c>
      <c r="R59" s="93">
        <v>13922616.088</v>
      </c>
      <c r="S59" s="93">
        <f>Q59+R59</f>
        <v>17403270.11</v>
      </c>
      <c r="T59" s="77"/>
      <c r="U59" s="77"/>
      <c r="V59" s="294"/>
      <c r="W59" s="294"/>
      <c r="X59" s="294" t="s">
        <v>720</v>
      </c>
      <c r="Y59" s="294"/>
      <c r="Z59" s="294" t="s">
        <v>48</v>
      </c>
      <c r="AA59" s="294"/>
    </row>
    <row r="60" spans="2:27" s="1" customFormat="1" ht="24.75">
      <c r="B60" s="30" t="s">
        <v>725</v>
      </c>
      <c r="C60" s="72">
        <v>2022</v>
      </c>
      <c r="D60" s="72" t="s">
        <v>715</v>
      </c>
      <c r="E60" s="77">
        <v>1</v>
      </c>
      <c r="F60" s="77"/>
      <c r="G60" s="72" t="s">
        <v>48</v>
      </c>
      <c r="H60" s="72" t="s">
        <v>716</v>
      </c>
      <c r="I60" s="72" t="s">
        <v>46</v>
      </c>
      <c r="J60" s="72" t="s">
        <v>721</v>
      </c>
      <c r="K60" s="73" t="s">
        <v>722</v>
      </c>
      <c r="L60" s="72">
        <v>1</v>
      </c>
      <c r="M60" s="72" t="s">
        <v>718</v>
      </c>
      <c r="N60" s="72" t="s">
        <v>430</v>
      </c>
      <c r="O60" s="72" t="s">
        <v>48</v>
      </c>
      <c r="P60" s="126">
        <v>0</v>
      </c>
      <c r="Q60" s="93">
        <v>214464.93</v>
      </c>
      <c r="R60" s="93">
        <v>0</v>
      </c>
      <c r="S60" s="93">
        <f>Q60+R60</f>
        <v>214464.93</v>
      </c>
      <c r="T60" s="77"/>
      <c r="U60" s="77"/>
      <c r="V60" s="294"/>
      <c r="W60" s="294"/>
      <c r="X60" s="294"/>
      <c r="Y60" s="294"/>
      <c r="Z60" s="294" t="s">
        <v>48</v>
      </c>
      <c r="AA60" s="294"/>
    </row>
    <row r="61" spans="2:27" s="1" customFormat="1" ht="37.5">
      <c r="B61" s="30" t="s">
        <v>726</v>
      </c>
      <c r="C61" s="72">
        <v>2022</v>
      </c>
      <c r="D61" s="72" t="s">
        <v>715</v>
      </c>
      <c r="E61" s="77">
        <v>1</v>
      </c>
      <c r="F61" s="77"/>
      <c r="G61" s="72" t="s">
        <v>48</v>
      </c>
      <c r="H61" s="72" t="s">
        <v>716</v>
      </c>
      <c r="I61" s="72" t="s">
        <v>46</v>
      </c>
      <c r="J61" s="72">
        <v>71330000</v>
      </c>
      <c r="K61" s="73" t="s">
        <v>723</v>
      </c>
      <c r="L61" s="72">
        <v>1</v>
      </c>
      <c r="M61" s="72" t="s">
        <v>718</v>
      </c>
      <c r="N61" s="72" t="s">
        <v>507</v>
      </c>
      <c r="O61" s="72" t="s">
        <v>48</v>
      </c>
      <c r="P61" s="93">
        <v>48303.22</v>
      </c>
      <c r="Q61" s="93">
        <v>0</v>
      </c>
      <c r="R61" s="93">
        <v>0</v>
      </c>
      <c r="S61" s="93">
        <f>P61+Q61+R61</f>
        <v>48303.22</v>
      </c>
      <c r="T61" s="77"/>
      <c r="U61" s="77"/>
      <c r="V61" s="294"/>
      <c r="W61" s="294"/>
      <c r="X61" s="294"/>
      <c r="Y61" s="294"/>
      <c r="Z61" s="294" t="s">
        <v>48</v>
      </c>
      <c r="AA61" s="294"/>
    </row>
    <row r="62" spans="1:27" s="1" customFormat="1" ht="12.75">
      <c r="A62" s="2"/>
      <c r="B62" s="63"/>
      <c r="C62" s="12"/>
      <c r="D62" s="12"/>
      <c r="E62" s="8"/>
      <c r="F62" s="8"/>
      <c r="G62" s="12"/>
      <c r="H62" s="12"/>
      <c r="I62" s="12"/>
      <c r="J62" s="12"/>
      <c r="K62" s="18"/>
      <c r="L62" s="12"/>
      <c r="M62" s="12"/>
      <c r="N62" s="12"/>
      <c r="O62" s="63"/>
      <c r="P62" s="280"/>
      <c r="Q62" s="95"/>
      <c r="R62" s="95"/>
      <c r="S62" s="95"/>
      <c r="T62" s="8"/>
      <c r="U62" s="8"/>
      <c r="V62" s="8"/>
      <c r="W62" s="8"/>
      <c r="X62" s="12"/>
      <c r="Y62" s="12"/>
      <c r="Z62" s="8"/>
      <c r="AA62" s="8"/>
    </row>
    <row r="63" spans="1:29" s="1" customFormat="1" ht="12.75" thickBot="1">
      <c r="A63" s="2"/>
      <c r="B63" s="12"/>
      <c r="C63" s="12"/>
      <c r="D63" s="12"/>
      <c r="F63" s="8"/>
      <c r="G63" s="12"/>
      <c r="H63" s="12"/>
      <c r="I63" s="12"/>
      <c r="J63" s="12"/>
      <c r="K63" s="18"/>
      <c r="L63" s="12"/>
      <c r="M63" s="12"/>
      <c r="N63" s="12"/>
      <c r="O63" s="8"/>
      <c r="P63" s="96"/>
      <c r="Q63" s="112"/>
      <c r="R63" s="112"/>
      <c r="S63" s="113"/>
      <c r="T63" s="64"/>
      <c r="U63" s="64"/>
      <c r="V63" s="97"/>
      <c r="W63" s="8"/>
      <c r="X63" s="8"/>
      <c r="Y63" s="8"/>
      <c r="Z63" s="8"/>
      <c r="AA63" s="8"/>
      <c r="AB63" s="8"/>
      <c r="AC63" s="114"/>
    </row>
    <row r="64" spans="2:29" s="2" customFormat="1" ht="34.5" customHeight="1" thickBot="1">
      <c r="B64" s="44" t="s">
        <v>64</v>
      </c>
      <c r="C64" s="1"/>
      <c r="D64" s="8"/>
      <c r="K64" s="115"/>
      <c r="P64" s="116"/>
      <c r="Q64" s="116"/>
      <c r="R64" s="116"/>
      <c r="S64" s="116"/>
      <c r="T64" s="116"/>
      <c r="U64" s="116"/>
      <c r="V64" s="117"/>
      <c r="W64" s="117"/>
      <c r="X64" s="117"/>
      <c r="Y64" s="117"/>
      <c r="Z64" s="63"/>
      <c r="AA64" s="63"/>
      <c r="AB64" s="64"/>
      <c r="AC64" s="118"/>
    </row>
    <row r="65" spans="2:29" s="2" customFormat="1" ht="34.5" customHeight="1" thickBot="1">
      <c r="B65" s="119"/>
      <c r="D65" s="120"/>
      <c r="E65" s="120"/>
      <c r="F65" s="120"/>
      <c r="G65" s="120"/>
      <c r="H65" s="120"/>
      <c r="I65" s="120"/>
      <c r="J65" s="120"/>
      <c r="K65" s="121"/>
      <c r="L65" s="120"/>
      <c r="M65" s="120"/>
      <c r="N65" s="120"/>
      <c r="O65" s="122"/>
      <c r="P65" s="331" t="s">
        <v>3</v>
      </c>
      <c r="Q65" s="331"/>
      <c r="R65" s="331"/>
      <c r="S65" s="331"/>
      <c r="T65" s="331"/>
      <c r="U65" s="331"/>
      <c r="V65" s="331" t="s">
        <v>4</v>
      </c>
      <c r="W65" s="331"/>
      <c r="X65" s="331"/>
      <c r="Y65" s="331"/>
      <c r="Z65" s="323" t="s">
        <v>51</v>
      </c>
      <c r="AA65" s="323"/>
      <c r="AB65" s="64"/>
      <c r="AC65" s="118"/>
    </row>
    <row r="66" spans="2:29" s="2" customFormat="1" ht="34.5" customHeight="1" thickBot="1">
      <c r="B66" s="323" t="s">
        <v>6</v>
      </c>
      <c r="C66" s="323" t="s">
        <v>7</v>
      </c>
      <c r="D66" s="323" t="s">
        <v>8</v>
      </c>
      <c r="E66" s="323" t="s">
        <v>9</v>
      </c>
      <c r="F66" s="323" t="s">
        <v>10</v>
      </c>
      <c r="G66" s="323" t="s">
        <v>11</v>
      </c>
      <c r="H66" s="323" t="s">
        <v>74</v>
      </c>
      <c r="I66" s="325" t="s">
        <v>12</v>
      </c>
      <c r="J66" s="323" t="s">
        <v>13</v>
      </c>
      <c r="K66" s="329" t="s">
        <v>425</v>
      </c>
      <c r="L66" s="323" t="s">
        <v>14</v>
      </c>
      <c r="M66" s="323" t="s">
        <v>15</v>
      </c>
      <c r="N66" s="323" t="s">
        <v>16</v>
      </c>
      <c r="O66" s="323" t="s">
        <v>17</v>
      </c>
      <c r="P66" s="325" t="s">
        <v>18</v>
      </c>
      <c r="Q66" s="325" t="s">
        <v>19</v>
      </c>
      <c r="R66" s="323" t="s">
        <v>20</v>
      </c>
      <c r="S66" s="325" t="s">
        <v>21</v>
      </c>
      <c r="T66" s="323" t="s">
        <v>22</v>
      </c>
      <c r="U66" s="323"/>
      <c r="V66" s="323" t="s">
        <v>23</v>
      </c>
      <c r="W66" s="323"/>
      <c r="X66" s="323" t="s">
        <v>24</v>
      </c>
      <c r="Y66" s="323"/>
      <c r="Z66" s="323"/>
      <c r="AA66" s="323"/>
      <c r="AB66" s="64"/>
      <c r="AC66" s="118"/>
    </row>
    <row r="67" spans="2:29" s="2" customFormat="1" ht="34.5" customHeight="1" thickBot="1">
      <c r="B67" s="323"/>
      <c r="C67" s="323"/>
      <c r="D67" s="323"/>
      <c r="E67" s="323"/>
      <c r="F67" s="323"/>
      <c r="G67" s="323"/>
      <c r="H67" s="323"/>
      <c r="I67" s="325"/>
      <c r="J67" s="323"/>
      <c r="K67" s="329"/>
      <c r="L67" s="323"/>
      <c r="M67" s="323"/>
      <c r="N67" s="323"/>
      <c r="O67" s="323"/>
      <c r="P67" s="325"/>
      <c r="Q67" s="325"/>
      <c r="R67" s="323"/>
      <c r="S67" s="325"/>
      <c r="T67" s="325" t="s">
        <v>25</v>
      </c>
      <c r="U67" s="323" t="s">
        <v>26</v>
      </c>
      <c r="V67" s="323"/>
      <c r="W67" s="323"/>
      <c r="X67" s="323"/>
      <c r="Y67" s="323"/>
      <c r="Z67" s="323"/>
      <c r="AA67" s="323"/>
      <c r="AB67" s="64"/>
      <c r="AC67" s="118"/>
    </row>
    <row r="68" spans="2:29" s="2" customFormat="1" ht="34.5" customHeight="1" thickBot="1">
      <c r="B68" s="323"/>
      <c r="C68" s="323"/>
      <c r="D68" s="323"/>
      <c r="E68" s="323"/>
      <c r="F68" s="323"/>
      <c r="G68" s="123" t="s">
        <v>27</v>
      </c>
      <c r="H68" s="123" t="s">
        <v>28</v>
      </c>
      <c r="I68" s="123" t="s">
        <v>29</v>
      </c>
      <c r="J68" s="123" t="s">
        <v>30</v>
      </c>
      <c r="K68" s="329"/>
      <c r="L68" s="323"/>
      <c r="M68" s="323"/>
      <c r="N68" s="323"/>
      <c r="O68" s="323"/>
      <c r="P68" s="325"/>
      <c r="Q68" s="325"/>
      <c r="R68" s="323"/>
      <c r="S68" s="325"/>
      <c r="T68" s="325"/>
      <c r="U68" s="323"/>
      <c r="V68" s="323"/>
      <c r="W68" s="323"/>
      <c r="X68" s="323"/>
      <c r="Y68" s="323"/>
      <c r="Z68" s="443" t="s">
        <v>55</v>
      </c>
      <c r="AA68" s="443"/>
      <c r="AC68" s="124"/>
    </row>
    <row r="69" spans="1:27" s="1" customFormat="1" ht="34.5" customHeight="1">
      <c r="A69" s="2"/>
      <c r="B69" s="55" t="s">
        <v>337</v>
      </c>
      <c r="C69" s="26">
        <v>2022</v>
      </c>
      <c r="D69" s="26"/>
      <c r="E69" s="27"/>
      <c r="F69" s="27"/>
      <c r="G69" s="26" t="s">
        <v>32</v>
      </c>
      <c r="H69" s="26" t="s">
        <v>67</v>
      </c>
      <c r="I69" s="26" t="s">
        <v>46</v>
      </c>
      <c r="J69" s="26">
        <v>85320000</v>
      </c>
      <c r="K69" s="28" t="s">
        <v>165</v>
      </c>
      <c r="L69" s="26">
        <v>1</v>
      </c>
      <c r="M69" s="26" t="s">
        <v>166</v>
      </c>
      <c r="N69" s="26" t="s">
        <v>127</v>
      </c>
      <c r="O69" s="184" t="s">
        <v>33</v>
      </c>
      <c r="P69" s="127">
        <v>76128</v>
      </c>
      <c r="Q69" s="128">
        <v>228384</v>
      </c>
      <c r="R69" s="128"/>
      <c r="S69" s="128">
        <v>304512</v>
      </c>
      <c r="T69" s="27"/>
      <c r="U69" s="27"/>
      <c r="V69" s="389"/>
      <c r="W69" s="389"/>
      <c r="X69" s="390" t="s">
        <v>167</v>
      </c>
      <c r="Y69" s="390"/>
      <c r="Z69" s="389"/>
      <c r="AA69" s="389"/>
    </row>
    <row r="70" spans="1:27" s="1" customFormat="1" ht="34.5" customHeight="1">
      <c r="A70" s="2"/>
      <c r="B70" s="30" t="s">
        <v>338</v>
      </c>
      <c r="C70" s="72">
        <v>2022</v>
      </c>
      <c r="D70" s="72"/>
      <c r="E70" s="72"/>
      <c r="F70" s="72"/>
      <c r="G70" s="72" t="s">
        <v>32</v>
      </c>
      <c r="H70" s="72" t="s">
        <v>67</v>
      </c>
      <c r="I70" s="72" t="s">
        <v>46</v>
      </c>
      <c r="J70" s="72" t="s">
        <v>168</v>
      </c>
      <c r="K70" s="73" t="s">
        <v>169</v>
      </c>
      <c r="L70" s="72">
        <v>1</v>
      </c>
      <c r="M70" s="72" t="s">
        <v>170</v>
      </c>
      <c r="N70" s="72" t="s">
        <v>171</v>
      </c>
      <c r="O70" s="72" t="s">
        <v>32</v>
      </c>
      <c r="P70" s="126">
        <v>204328.8</v>
      </c>
      <c r="Q70" s="93">
        <v>284328.8</v>
      </c>
      <c r="R70" s="93"/>
      <c r="S70" s="243">
        <v>408675.6</v>
      </c>
      <c r="T70" s="77"/>
      <c r="U70" s="77"/>
      <c r="V70" s="294"/>
      <c r="W70" s="294"/>
      <c r="X70" s="328" t="s">
        <v>167</v>
      </c>
      <c r="Y70" s="328"/>
      <c r="Z70" s="294"/>
      <c r="AA70" s="294"/>
    </row>
    <row r="71" spans="1:29" s="1" customFormat="1" ht="34.5" customHeight="1">
      <c r="A71" s="2"/>
      <c r="B71" s="12"/>
      <c r="C71" s="12"/>
      <c r="D71" s="12"/>
      <c r="E71" s="8"/>
      <c r="F71" s="8"/>
      <c r="G71" s="12"/>
      <c r="H71" s="12"/>
      <c r="I71" s="12"/>
      <c r="J71" s="12"/>
      <c r="K71" s="18"/>
      <c r="L71" s="12"/>
      <c r="M71" s="12"/>
      <c r="N71" s="12"/>
      <c r="O71" s="8"/>
      <c r="P71" s="96"/>
      <c r="Q71" s="96"/>
      <c r="R71" s="96"/>
      <c r="S71" s="20"/>
      <c r="T71" s="8"/>
      <c r="U71" s="8"/>
      <c r="V71" s="97"/>
      <c r="W71" s="8"/>
      <c r="X71" s="8"/>
      <c r="Y71" s="8"/>
      <c r="Z71" s="8"/>
      <c r="AA71" s="8"/>
      <c r="AB71" s="8"/>
      <c r="AC71" s="114"/>
    </row>
    <row r="72" spans="1:29" s="1" customFormat="1" ht="34.5" customHeight="1" thickBot="1">
      <c r="A72" s="2"/>
      <c r="B72" s="12"/>
      <c r="C72" s="12"/>
      <c r="D72" s="12"/>
      <c r="E72" s="8"/>
      <c r="F72" s="8"/>
      <c r="G72" s="12"/>
      <c r="H72" s="12"/>
      <c r="I72" s="12"/>
      <c r="J72" s="12"/>
      <c r="K72" s="18"/>
      <c r="L72" s="12"/>
      <c r="M72" s="12"/>
      <c r="N72" s="12"/>
      <c r="O72" s="8"/>
      <c r="P72" s="96"/>
      <c r="Q72" s="96"/>
      <c r="R72" s="96"/>
      <c r="S72" s="20"/>
      <c r="T72" s="8"/>
      <c r="U72" s="8"/>
      <c r="V72" s="97"/>
      <c r="W72" s="8"/>
      <c r="X72" s="8"/>
      <c r="Y72" s="8"/>
      <c r="Z72" s="8"/>
      <c r="AA72" s="8"/>
      <c r="AB72" s="8"/>
      <c r="AC72" s="114"/>
    </row>
    <row r="73" spans="2:29" s="2" customFormat="1" ht="34.5" customHeight="1" thickBot="1">
      <c r="B73" s="44" t="s">
        <v>500</v>
      </c>
      <c r="C73" s="1"/>
      <c r="D73" s="8"/>
      <c r="K73" s="115"/>
      <c r="P73" s="116"/>
      <c r="Q73" s="116"/>
      <c r="R73" s="116"/>
      <c r="S73" s="116"/>
      <c r="T73" s="116"/>
      <c r="U73" s="116"/>
      <c r="V73" s="117"/>
      <c r="W73" s="117"/>
      <c r="X73" s="117"/>
      <c r="Y73" s="117"/>
      <c r="Z73" s="63"/>
      <c r="AA73" s="63"/>
      <c r="AB73" s="64"/>
      <c r="AC73" s="118"/>
    </row>
    <row r="74" spans="2:29" s="2" customFormat="1" ht="34.5" customHeight="1" thickBot="1">
      <c r="B74" s="119"/>
      <c r="D74" s="120"/>
      <c r="E74" s="120"/>
      <c r="F74" s="120"/>
      <c r="G74" s="120"/>
      <c r="H74" s="120"/>
      <c r="I74" s="120"/>
      <c r="J74" s="120"/>
      <c r="K74" s="121"/>
      <c r="L74" s="120"/>
      <c r="M74" s="120"/>
      <c r="N74" s="120"/>
      <c r="O74" s="122"/>
      <c r="P74" s="331" t="s">
        <v>3</v>
      </c>
      <c r="Q74" s="331"/>
      <c r="R74" s="331"/>
      <c r="S74" s="331"/>
      <c r="T74" s="331"/>
      <c r="U74" s="331"/>
      <c r="V74" s="331" t="s">
        <v>4</v>
      </c>
      <c r="W74" s="331"/>
      <c r="X74" s="331"/>
      <c r="Y74" s="331"/>
      <c r="Z74" s="323" t="s">
        <v>51</v>
      </c>
      <c r="AA74" s="323"/>
      <c r="AB74" s="64"/>
      <c r="AC74" s="118"/>
    </row>
    <row r="75" spans="2:29" s="2" customFormat="1" ht="34.5" customHeight="1" thickBot="1">
      <c r="B75" s="323" t="s">
        <v>6</v>
      </c>
      <c r="C75" s="323" t="s">
        <v>7</v>
      </c>
      <c r="D75" s="323" t="s">
        <v>8</v>
      </c>
      <c r="E75" s="323" t="s">
        <v>9</v>
      </c>
      <c r="F75" s="323" t="s">
        <v>10</v>
      </c>
      <c r="G75" s="323" t="s">
        <v>11</v>
      </c>
      <c r="H75" s="323" t="s">
        <v>74</v>
      </c>
      <c r="I75" s="325" t="s">
        <v>12</v>
      </c>
      <c r="J75" s="323" t="s">
        <v>13</v>
      </c>
      <c r="K75" s="329" t="s">
        <v>425</v>
      </c>
      <c r="L75" s="323" t="s">
        <v>14</v>
      </c>
      <c r="M75" s="323" t="s">
        <v>15</v>
      </c>
      <c r="N75" s="323" t="s">
        <v>16</v>
      </c>
      <c r="O75" s="323" t="s">
        <v>17</v>
      </c>
      <c r="P75" s="325" t="s">
        <v>18</v>
      </c>
      <c r="Q75" s="325" t="s">
        <v>19</v>
      </c>
      <c r="R75" s="323" t="s">
        <v>20</v>
      </c>
      <c r="S75" s="325" t="s">
        <v>21</v>
      </c>
      <c r="T75" s="323" t="s">
        <v>22</v>
      </c>
      <c r="U75" s="323"/>
      <c r="V75" s="323" t="s">
        <v>23</v>
      </c>
      <c r="W75" s="323"/>
      <c r="X75" s="323" t="s">
        <v>24</v>
      </c>
      <c r="Y75" s="323"/>
      <c r="Z75" s="323"/>
      <c r="AA75" s="323"/>
      <c r="AB75" s="64"/>
      <c r="AC75" s="118"/>
    </row>
    <row r="76" spans="2:29" s="2" customFormat="1" ht="34.5" customHeight="1" thickBot="1">
      <c r="B76" s="323"/>
      <c r="C76" s="323"/>
      <c r="D76" s="323"/>
      <c r="E76" s="323"/>
      <c r="F76" s="323"/>
      <c r="G76" s="323"/>
      <c r="H76" s="323"/>
      <c r="I76" s="325"/>
      <c r="J76" s="323"/>
      <c r="K76" s="329"/>
      <c r="L76" s="323"/>
      <c r="M76" s="323"/>
      <c r="N76" s="323"/>
      <c r="O76" s="323"/>
      <c r="P76" s="325"/>
      <c r="Q76" s="325"/>
      <c r="R76" s="323"/>
      <c r="S76" s="325"/>
      <c r="T76" s="325" t="s">
        <v>25</v>
      </c>
      <c r="U76" s="323" t="s">
        <v>26</v>
      </c>
      <c r="V76" s="323"/>
      <c r="W76" s="323"/>
      <c r="X76" s="323"/>
      <c r="Y76" s="323"/>
      <c r="Z76" s="323"/>
      <c r="AA76" s="323"/>
      <c r="AB76" s="64"/>
      <c r="AC76" s="118"/>
    </row>
    <row r="77" spans="2:29" s="2" customFormat="1" ht="34.5" customHeight="1" thickBot="1">
      <c r="B77" s="323"/>
      <c r="C77" s="323"/>
      <c r="D77" s="323"/>
      <c r="E77" s="323"/>
      <c r="F77" s="323"/>
      <c r="G77" s="123" t="s">
        <v>27</v>
      </c>
      <c r="H77" s="123" t="s">
        <v>28</v>
      </c>
      <c r="I77" s="123" t="s">
        <v>29</v>
      </c>
      <c r="J77" s="123" t="s">
        <v>30</v>
      </c>
      <c r="K77" s="329"/>
      <c r="L77" s="323"/>
      <c r="M77" s="323"/>
      <c r="N77" s="323"/>
      <c r="O77" s="323"/>
      <c r="P77" s="325"/>
      <c r="Q77" s="325"/>
      <c r="R77" s="323"/>
      <c r="S77" s="325"/>
      <c r="T77" s="325"/>
      <c r="U77" s="323"/>
      <c r="V77" s="323"/>
      <c r="W77" s="323"/>
      <c r="X77" s="323"/>
      <c r="Y77" s="323"/>
      <c r="Z77" s="443" t="s">
        <v>55</v>
      </c>
      <c r="AA77" s="443"/>
      <c r="AC77" s="124"/>
    </row>
    <row r="78" spans="1:27" s="1" customFormat="1" ht="34.5" customHeight="1">
      <c r="A78" s="2"/>
      <c r="B78" s="125" t="s">
        <v>494</v>
      </c>
      <c r="C78" s="72">
        <v>2022</v>
      </c>
      <c r="D78" s="72" t="s">
        <v>495</v>
      </c>
      <c r="E78" s="77"/>
      <c r="F78" s="77"/>
      <c r="G78" s="72" t="s">
        <v>32</v>
      </c>
      <c r="H78" s="72" t="s">
        <v>496</v>
      </c>
      <c r="I78" s="72" t="s">
        <v>46</v>
      </c>
      <c r="J78" s="72" t="s">
        <v>497</v>
      </c>
      <c r="K78" s="23" t="s">
        <v>498</v>
      </c>
      <c r="L78" s="72">
        <v>1</v>
      </c>
      <c r="M78" s="72" t="s">
        <v>499</v>
      </c>
      <c r="N78" s="72">
        <v>420</v>
      </c>
      <c r="O78" s="30"/>
      <c r="P78" s="4">
        <v>1000000</v>
      </c>
      <c r="Q78" s="4">
        <v>1320698.08</v>
      </c>
      <c r="R78" s="5">
        <v>0</v>
      </c>
      <c r="S78" s="4">
        <v>2320698.08</v>
      </c>
      <c r="T78" s="77"/>
      <c r="U78" s="77"/>
      <c r="V78" s="294"/>
      <c r="W78" s="294"/>
      <c r="X78" s="328" t="s">
        <v>167</v>
      </c>
      <c r="Y78" s="328"/>
      <c r="Z78" s="294"/>
      <c r="AA78" s="294"/>
    </row>
    <row r="79" spans="1:29" s="1" customFormat="1" ht="34.5" customHeight="1">
      <c r="A79" s="2"/>
      <c r="B79" s="12"/>
      <c r="C79" s="12"/>
      <c r="D79" s="12"/>
      <c r="F79" s="8"/>
      <c r="G79" s="12"/>
      <c r="H79" s="12"/>
      <c r="I79" s="12"/>
      <c r="J79" s="12"/>
      <c r="K79" s="18"/>
      <c r="L79" s="12"/>
      <c r="M79" s="12"/>
      <c r="N79" s="12"/>
      <c r="O79" s="8"/>
      <c r="P79" s="96"/>
      <c r="Q79" s="96"/>
      <c r="R79" s="96"/>
      <c r="S79" s="20"/>
      <c r="T79" s="8"/>
      <c r="U79" s="8"/>
      <c r="V79" s="97"/>
      <c r="W79" s="8"/>
      <c r="X79" s="8"/>
      <c r="Y79" s="8"/>
      <c r="Z79" s="8"/>
      <c r="AA79" s="8"/>
      <c r="AC79" s="41"/>
    </row>
    <row r="80" spans="1:29" s="1" customFormat="1" ht="34.5" customHeight="1" thickBot="1">
      <c r="A80" s="2"/>
      <c r="B80" s="12"/>
      <c r="C80" s="12"/>
      <c r="D80" s="12"/>
      <c r="F80" s="8"/>
      <c r="G80" s="12"/>
      <c r="H80" s="12"/>
      <c r="I80" s="12"/>
      <c r="J80" s="12"/>
      <c r="K80" s="18"/>
      <c r="L80" s="12"/>
      <c r="M80" s="12"/>
      <c r="N80" s="12"/>
      <c r="O80" s="8"/>
      <c r="P80" s="96"/>
      <c r="Q80" s="96"/>
      <c r="R80" s="96"/>
      <c r="S80" s="20"/>
      <c r="T80" s="8"/>
      <c r="U80" s="8"/>
      <c r="V80" s="97"/>
      <c r="W80" s="8"/>
      <c r="X80" s="8"/>
      <c r="Y80" s="8"/>
      <c r="Z80" s="8"/>
      <c r="AA80" s="8"/>
      <c r="AC80" s="41"/>
    </row>
    <row r="81" spans="1:29" s="1" customFormat="1" ht="34.5" customHeight="1" thickBot="1">
      <c r="A81" s="2"/>
      <c r="B81" s="129" t="s">
        <v>73</v>
      </c>
      <c r="C81" s="8"/>
      <c r="D81" s="8"/>
      <c r="E81" s="8"/>
      <c r="F81" s="8"/>
      <c r="G81" s="8"/>
      <c r="H81" s="8"/>
      <c r="I81" s="8"/>
      <c r="J81" s="8"/>
      <c r="K81" s="45"/>
      <c r="L81" s="8"/>
      <c r="M81" s="8"/>
      <c r="N81" s="8"/>
      <c r="O81" s="8"/>
      <c r="P81" s="436" t="s">
        <v>3</v>
      </c>
      <c r="Q81" s="437"/>
      <c r="R81" s="437"/>
      <c r="S81" s="437"/>
      <c r="T81" s="437"/>
      <c r="U81" s="438"/>
      <c r="V81" s="436" t="s">
        <v>66</v>
      </c>
      <c r="W81" s="437"/>
      <c r="X81" s="437"/>
      <c r="Y81" s="437"/>
      <c r="Z81" s="284" t="s">
        <v>51</v>
      </c>
      <c r="AA81" s="292"/>
      <c r="AC81" s="41"/>
    </row>
    <row r="82" spans="2:29" s="2" customFormat="1" ht="34.5" customHeight="1" thickBot="1">
      <c r="B82" s="63"/>
      <c r="C82" s="64"/>
      <c r="D82" s="64"/>
      <c r="E82" s="64"/>
      <c r="F82" s="64"/>
      <c r="G82" s="64"/>
      <c r="H82" s="64"/>
      <c r="I82" s="64"/>
      <c r="J82" s="64"/>
      <c r="K82" s="29"/>
      <c r="L82" s="64"/>
      <c r="M82" s="64"/>
      <c r="N82" s="64"/>
      <c r="O82" s="64"/>
      <c r="P82" s="439"/>
      <c r="Q82" s="440"/>
      <c r="R82" s="440"/>
      <c r="S82" s="440"/>
      <c r="T82" s="440"/>
      <c r="U82" s="441"/>
      <c r="V82" s="442"/>
      <c r="W82" s="309"/>
      <c r="X82" s="309"/>
      <c r="Y82" s="309"/>
      <c r="Z82" s="286"/>
      <c r="AA82" s="298"/>
      <c r="AB82" s="64"/>
      <c r="AC82" s="118"/>
    </row>
    <row r="83" spans="2:29" s="2" customFormat="1" ht="34.5" customHeight="1" thickBot="1">
      <c r="B83" s="414" t="s">
        <v>6</v>
      </c>
      <c r="C83" s="417" t="s">
        <v>7</v>
      </c>
      <c r="D83" s="420" t="s">
        <v>8</v>
      </c>
      <c r="E83" s="420" t="s">
        <v>9</v>
      </c>
      <c r="F83" s="422" t="s">
        <v>10</v>
      </c>
      <c r="G83" s="417" t="s">
        <v>11</v>
      </c>
      <c r="H83" s="420" t="s">
        <v>74</v>
      </c>
      <c r="I83" s="429" t="s">
        <v>12</v>
      </c>
      <c r="J83" s="430" t="s">
        <v>13</v>
      </c>
      <c r="K83" s="426" t="s">
        <v>425</v>
      </c>
      <c r="L83" s="417" t="s">
        <v>14</v>
      </c>
      <c r="M83" s="422" t="s">
        <v>15</v>
      </c>
      <c r="N83" s="417" t="s">
        <v>16</v>
      </c>
      <c r="O83" s="422" t="s">
        <v>17</v>
      </c>
      <c r="P83" s="432" t="s">
        <v>18</v>
      </c>
      <c r="Q83" s="429" t="s">
        <v>19</v>
      </c>
      <c r="R83" s="420" t="s">
        <v>20</v>
      </c>
      <c r="S83" s="429" t="s">
        <v>21</v>
      </c>
      <c r="T83" s="420" t="s">
        <v>22</v>
      </c>
      <c r="U83" s="422"/>
      <c r="V83" s="418" t="s">
        <v>23</v>
      </c>
      <c r="W83" s="323"/>
      <c r="X83" s="323" t="s">
        <v>24</v>
      </c>
      <c r="Y83" s="323"/>
      <c r="Z83" s="286"/>
      <c r="AA83" s="298"/>
      <c r="AB83" s="64"/>
      <c r="AC83" s="118"/>
    </row>
    <row r="84" spans="2:29" s="2" customFormat="1" ht="34.5" customHeight="1" thickBot="1">
      <c r="B84" s="415"/>
      <c r="C84" s="418"/>
      <c r="D84" s="323"/>
      <c r="E84" s="323"/>
      <c r="F84" s="423"/>
      <c r="G84" s="425"/>
      <c r="H84" s="324"/>
      <c r="I84" s="326"/>
      <c r="J84" s="431"/>
      <c r="K84" s="427"/>
      <c r="L84" s="418"/>
      <c r="M84" s="423"/>
      <c r="N84" s="418"/>
      <c r="O84" s="423"/>
      <c r="P84" s="433"/>
      <c r="Q84" s="325"/>
      <c r="R84" s="323"/>
      <c r="S84" s="325"/>
      <c r="T84" s="325" t="s">
        <v>25</v>
      </c>
      <c r="U84" s="423" t="s">
        <v>26</v>
      </c>
      <c r="V84" s="418"/>
      <c r="W84" s="323"/>
      <c r="X84" s="323"/>
      <c r="Y84" s="323"/>
      <c r="Z84" s="286"/>
      <c r="AA84" s="298"/>
      <c r="AB84" s="64"/>
      <c r="AC84" s="118"/>
    </row>
    <row r="85" spans="2:29" s="2" customFormat="1" ht="34.5" customHeight="1" thickBot="1">
      <c r="B85" s="416"/>
      <c r="C85" s="419"/>
      <c r="D85" s="421"/>
      <c r="E85" s="421"/>
      <c r="F85" s="424"/>
      <c r="G85" s="272" t="s">
        <v>27</v>
      </c>
      <c r="H85" s="273" t="s">
        <v>132</v>
      </c>
      <c r="I85" s="273" t="s">
        <v>29</v>
      </c>
      <c r="J85" s="274" t="s">
        <v>30</v>
      </c>
      <c r="K85" s="428"/>
      <c r="L85" s="419"/>
      <c r="M85" s="424"/>
      <c r="N85" s="419"/>
      <c r="O85" s="424"/>
      <c r="P85" s="434"/>
      <c r="Q85" s="435"/>
      <c r="R85" s="421"/>
      <c r="S85" s="435"/>
      <c r="T85" s="435"/>
      <c r="U85" s="424"/>
      <c r="V85" s="419"/>
      <c r="W85" s="421"/>
      <c r="X85" s="421"/>
      <c r="Y85" s="421"/>
      <c r="Z85" s="317" t="s">
        <v>55</v>
      </c>
      <c r="AA85" s="318"/>
      <c r="AC85" s="124"/>
    </row>
    <row r="86" spans="1:27" s="2" customFormat="1" ht="34.5" customHeight="1">
      <c r="A86" s="116"/>
      <c r="B86" s="163" t="s">
        <v>600</v>
      </c>
      <c r="C86" s="57">
        <v>2022</v>
      </c>
      <c r="D86" s="57"/>
      <c r="E86" s="262" t="s">
        <v>32</v>
      </c>
      <c r="F86" s="57"/>
      <c r="G86" s="262" t="s">
        <v>32</v>
      </c>
      <c r="H86" s="262" t="s">
        <v>38</v>
      </c>
      <c r="I86" s="262" t="s">
        <v>46</v>
      </c>
      <c r="J86" s="262" t="s">
        <v>76</v>
      </c>
      <c r="K86" s="31" t="s">
        <v>172</v>
      </c>
      <c r="L86" s="57" t="s">
        <v>77</v>
      </c>
      <c r="M86" s="57" t="s">
        <v>78</v>
      </c>
      <c r="N86" s="57" t="s">
        <v>79</v>
      </c>
      <c r="O86" s="57" t="s">
        <v>32</v>
      </c>
      <c r="P86" s="275">
        <v>150000</v>
      </c>
      <c r="Q86" s="275"/>
      <c r="R86" s="275"/>
      <c r="S86" s="275">
        <v>150000</v>
      </c>
      <c r="T86" s="275"/>
      <c r="U86" s="262"/>
      <c r="V86" s="355" t="s">
        <v>173</v>
      </c>
      <c r="W86" s="355"/>
      <c r="X86" s="333" t="s">
        <v>37</v>
      </c>
      <c r="Y86" s="333"/>
      <c r="Z86" s="333"/>
      <c r="AA86" s="333"/>
    </row>
    <row r="87" spans="1:27" s="2" customFormat="1" ht="34.5" customHeight="1">
      <c r="A87" s="116"/>
      <c r="B87" s="55" t="s">
        <v>602</v>
      </c>
      <c r="C87" s="30">
        <v>2023</v>
      </c>
      <c r="D87" s="30"/>
      <c r="E87" s="33" t="s">
        <v>32</v>
      </c>
      <c r="F87" s="30"/>
      <c r="G87" s="33" t="s">
        <v>32</v>
      </c>
      <c r="H87" s="33" t="s">
        <v>38</v>
      </c>
      <c r="I87" s="33" t="s">
        <v>46</v>
      </c>
      <c r="J87" s="33" t="s">
        <v>76</v>
      </c>
      <c r="K87" s="31" t="s">
        <v>179</v>
      </c>
      <c r="L87" s="30" t="s">
        <v>77</v>
      </c>
      <c r="M87" s="30" t="s">
        <v>78</v>
      </c>
      <c r="N87" s="30" t="s">
        <v>79</v>
      </c>
      <c r="O87" s="30" t="s">
        <v>32</v>
      </c>
      <c r="P87" s="58"/>
      <c r="Q87" s="58">
        <v>150000</v>
      </c>
      <c r="R87" s="58"/>
      <c r="S87" s="58">
        <v>150000</v>
      </c>
      <c r="T87" s="58"/>
      <c r="U87" s="220"/>
      <c r="V87" s="321" t="s">
        <v>173</v>
      </c>
      <c r="W87" s="321"/>
      <c r="X87" s="322" t="s">
        <v>37</v>
      </c>
      <c r="Y87" s="322"/>
      <c r="Z87" s="322"/>
      <c r="AA87" s="322"/>
    </row>
    <row r="88" spans="1:27" s="2" customFormat="1" ht="34.5" customHeight="1">
      <c r="A88" s="116"/>
      <c r="B88" s="55" t="s">
        <v>601</v>
      </c>
      <c r="C88" s="30">
        <v>2022</v>
      </c>
      <c r="D88" s="30"/>
      <c r="E88" s="33" t="s">
        <v>32</v>
      </c>
      <c r="F88" s="30"/>
      <c r="G88" s="33" t="s">
        <v>33</v>
      </c>
      <c r="H88" s="33" t="s">
        <v>148</v>
      </c>
      <c r="I88" s="33" t="s">
        <v>46</v>
      </c>
      <c r="J88" s="33" t="s">
        <v>76</v>
      </c>
      <c r="K88" s="31" t="s">
        <v>92</v>
      </c>
      <c r="L88" s="30" t="s">
        <v>77</v>
      </c>
      <c r="M88" s="30" t="s">
        <v>521</v>
      </c>
      <c r="N88" s="30" t="s">
        <v>90</v>
      </c>
      <c r="O88" s="30" t="s">
        <v>32</v>
      </c>
      <c r="P88" s="58">
        <v>80000</v>
      </c>
      <c r="Q88" s="58"/>
      <c r="R88" s="58"/>
      <c r="S88" s="58">
        <v>80000</v>
      </c>
      <c r="T88" s="58">
        <v>35000</v>
      </c>
      <c r="U88" s="221">
        <v>7</v>
      </c>
      <c r="V88" s="321" t="s">
        <v>173</v>
      </c>
      <c r="W88" s="321"/>
      <c r="X88" s="322" t="s">
        <v>37</v>
      </c>
      <c r="Y88" s="322"/>
      <c r="Z88" s="322"/>
      <c r="AA88" s="322"/>
    </row>
    <row r="89" spans="1:27" s="2" customFormat="1" ht="34.5" customHeight="1">
      <c r="A89" s="116"/>
      <c r="B89" s="55" t="s">
        <v>603</v>
      </c>
      <c r="C89" s="30">
        <v>2022</v>
      </c>
      <c r="D89" s="30"/>
      <c r="E89" s="33" t="s">
        <v>32</v>
      </c>
      <c r="F89" s="30"/>
      <c r="G89" s="33" t="s">
        <v>33</v>
      </c>
      <c r="H89" s="33" t="s">
        <v>174</v>
      </c>
      <c r="I89" s="33" t="s">
        <v>46</v>
      </c>
      <c r="J89" s="33" t="s">
        <v>76</v>
      </c>
      <c r="K89" s="31" t="s">
        <v>93</v>
      </c>
      <c r="L89" s="30" t="s">
        <v>77</v>
      </c>
      <c r="M89" s="30" t="s">
        <v>521</v>
      </c>
      <c r="N89" s="30" t="s">
        <v>90</v>
      </c>
      <c r="O89" s="30" t="s">
        <v>32</v>
      </c>
      <c r="P89" s="58">
        <v>85000</v>
      </c>
      <c r="Q89" s="58"/>
      <c r="R89" s="58"/>
      <c r="S89" s="58">
        <v>85000</v>
      </c>
      <c r="T89" s="58">
        <v>25000</v>
      </c>
      <c r="U89" s="221">
        <v>7</v>
      </c>
      <c r="V89" s="321" t="s">
        <v>173</v>
      </c>
      <c r="W89" s="321"/>
      <c r="X89" s="322" t="s">
        <v>37</v>
      </c>
      <c r="Y89" s="322"/>
      <c r="Z89" s="322"/>
      <c r="AA89" s="322"/>
    </row>
    <row r="90" spans="1:27" s="2" customFormat="1" ht="34.5" customHeight="1">
      <c r="A90" s="116"/>
      <c r="B90" s="55" t="s">
        <v>604</v>
      </c>
      <c r="C90" s="30">
        <v>2022</v>
      </c>
      <c r="D90" s="30"/>
      <c r="E90" s="33" t="s">
        <v>32</v>
      </c>
      <c r="F90" s="30"/>
      <c r="G90" s="33" t="s">
        <v>33</v>
      </c>
      <c r="H90" s="33" t="s">
        <v>150</v>
      </c>
      <c r="I90" s="33" t="s">
        <v>46</v>
      </c>
      <c r="J90" s="33" t="s">
        <v>76</v>
      </c>
      <c r="K90" s="31" t="s">
        <v>91</v>
      </c>
      <c r="L90" s="30" t="s">
        <v>77</v>
      </c>
      <c r="M90" s="30" t="s">
        <v>521</v>
      </c>
      <c r="N90" s="30" t="s">
        <v>90</v>
      </c>
      <c r="O90" s="30" t="s">
        <v>32</v>
      </c>
      <c r="P90" s="58">
        <v>50000</v>
      </c>
      <c r="Q90" s="58"/>
      <c r="R90" s="58"/>
      <c r="S90" s="58">
        <v>50000</v>
      </c>
      <c r="T90" s="58">
        <v>25000</v>
      </c>
      <c r="U90" s="221">
        <v>7</v>
      </c>
      <c r="V90" s="321" t="s">
        <v>173</v>
      </c>
      <c r="W90" s="321"/>
      <c r="X90" s="322" t="s">
        <v>37</v>
      </c>
      <c r="Y90" s="322"/>
      <c r="Z90" s="322"/>
      <c r="AA90" s="322"/>
    </row>
    <row r="91" spans="1:27" s="2" customFormat="1" ht="34.5" customHeight="1">
      <c r="A91" s="116"/>
      <c r="B91" s="55" t="s">
        <v>605</v>
      </c>
      <c r="C91" s="30">
        <v>2022</v>
      </c>
      <c r="D91" s="30"/>
      <c r="E91" s="33" t="s">
        <v>32</v>
      </c>
      <c r="F91" s="30"/>
      <c r="G91" s="33" t="s">
        <v>33</v>
      </c>
      <c r="H91" s="33" t="s">
        <v>151</v>
      </c>
      <c r="I91" s="33" t="s">
        <v>46</v>
      </c>
      <c r="J91" s="33" t="s">
        <v>76</v>
      </c>
      <c r="K91" s="31" t="s">
        <v>94</v>
      </c>
      <c r="L91" s="30" t="s">
        <v>77</v>
      </c>
      <c r="M91" s="30" t="s">
        <v>521</v>
      </c>
      <c r="N91" s="30" t="s">
        <v>90</v>
      </c>
      <c r="O91" s="30" t="s">
        <v>32</v>
      </c>
      <c r="P91" s="58">
        <v>90000</v>
      </c>
      <c r="Q91" s="58"/>
      <c r="R91" s="58"/>
      <c r="S91" s="58">
        <v>90000</v>
      </c>
      <c r="T91" s="58">
        <v>35000</v>
      </c>
      <c r="U91" s="221">
        <v>7</v>
      </c>
      <c r="V91" s="321" t="s">
        <v>173</v>
      </c>
      <c r="W91" s="321"/>
      <c r="X91" s="322" t="s">
        <v>37</v>
      </c>
      <c r="Y91" s="322"/>
      <c r="Z91" s="322"/>
      <c r="AA91" s="322"/>
    </row>
    <row r="92" spans="1:27" s="2" customFormat="1" ht="34.5" customHeight="1">
      <c r="A92" s="116"/>
      <c r="B92" s="55" t="s">
        <v>606</v>
      </c>
      <c r="C92" s="30">
        <v>2023</v>
      </c>
      <c r="D92" s="30"/>
      <c r="E92" s="33" t="s">
        <v>32</v>
      </c>
      <c r="F92" s="30"/>
      <c r="G92" s="33" t="s">
        <v>33</v>
      </c>
      <c r="H92" s="33" t="s">
        <v>180</v>
      </c>
      <c r="I92" s="33" t="s">
        <v>46</v>
      </c>
      <c r="J92" s="33" t="s">
        <v>76</v>
      </c>
      <c r="K92" s="31" t="s">
        <v>181</v>
      </c>
      <c r="L92" s="30" t="s">
        <v>77</v>
      </c>
      <c r="M92" s="30" t="s">
        <v>521</v>
      </c>
      <c r="N92" s="30" t="s">
        <v>90</v>
      </c>
      <c r="O92" s="30" t="s">
        <v>32</v>
      </c>
      <c r="P92" s="58"/>
      <c r="Q92" s="58">
        <v>50000</v>
      </c>
      <c r="R92" s="58"/>
      <c r="S92" s="58">
        <v>50000</v>
      </c>
      <c r="T92" s="58">
        <v>25000</v>
      </c>
      <c r="U92" s="221">
        <v>7</v>
      </c>
      <c r="V92" s="321" t="s">
        <v>173</v>
      </c>
      <c r="W92" s="321"/>
      <c r="X92" s="322" t="s">
        <v>37</v>
      </c>
      <c r="Y92" s="322"/>
      <c r="Z92" s="322"/>
      <c r="AA92" s="322"/>
    </row>
    <row r="93" spans="1:27" s="2" customFormat="1" ht="34.5" customHeight="1">
      <c r="A93" s="116"/>
      <c r="B93" s="55" t="s">
        <v>607</v>
      </c>
      <c r="C93" s="30">
        <v>2023</v>
      </c>
      <c r="D93" s="30"/>
      <c r="E93" s="33" t="s">
        <v>32</v>
      </c>
      <c r="F93" s="30"/>
      <c r="G93" s="33" t="s">
        <v>33</v>
      </c>
      <c r="H93" s="33" t="s">
        <v>149</v>
      </c>
      <c r="I93" s="33" t="s">
        <v>46</v>
      </c>
      <c r="J93" s="33" t="s">
        <v>76</v>
      </c>
      <c r="K93" s="31" t="s">
        <v>182</v>
      </c>
      <c r="L93" s="30" t="s">
        <v>77</v>
      </c>
      <c r="M93" s="30" t="s">
        <v>521</v>
      </c>
      <c r="N93" s="30" t="s">
        <v>90</v>
      </c>
      <c r="O93" s="30" t="s">
        <v>32</v>
      </c>
      <c r="P93" s="58"/>
      <c r="Q93" s="58">
        <v>55000</v>
      </c>
      <c r="R93" s="58"/>
      <c r="S93" s="58">
        <v>55000</v>
      </c>
      <c r="T93" s="58">
        <v>25000</v>
      </c>
      <c r="U93" s="221">
        <v>7</v>
      </c>
      <c r="V93" s="321" t="s">
        <v>173</v>
      </c>
      <c r="W93" s="321"/>
      <c r="X93" s="322" t="s">
        <v>37</v>
      </c>
      <c r="Y93" s="322"/>
      <c r="Z93" s="322"/>
      <c r="AA93" s="322"/>
    </row>
    <row r="94" spans="1:27" s="2" customFormat="1" ht="41.25" customHeight="1">
      <c r="A94" s="116"/>
      <c r="B94" s="55" t="s">
        <v>608</v>
      </c>
      <c r="C94" s="30">
        <v>2022</v>
      </c>
      <c r="D94" s="30"/>
      <c r="E94" s="33" t="s">
        <v>32</v>
      </c>
      <c r="F94" s="30"/>
      <c r="G94" s="33" t="s">
        <v>32</v>
      </c>
      <c r="H94" s="33" t="s">
        <v>38</v>
      </c>
      <c r="I94" s="33" t="s">
        <v>46</v>
      </c>
      <c r="J94" s="33" t="s">
        <v>84</v>
      </c>
      <c r="K94" s="31" t="s">
        <v>522</v>
      </c>
      <c r="L94" s="30" t="s">
        <v>77</v>
      </c>
      <c r="M94" s="30" t="s">
        <v>523</v>
      </c>
      <c r="N94" s="30" t="s">
        <v>524</v>
      </c>
      <c r="O94" s="30" t="s">
        <v>33</v>
      </c>
      <c r="P94" s="58">
        <v>0</v>
      </c>
      <c r="Q94" s="58">
        <v>4124917</v>
      </c>
      <c r="R94" s="58">
        <v>27924516</v>
      </c>
      <c r="S94" s="58">
        <f>Q94+R94</f>
        <v>32049433</v>
      </c>
      <c r="T94" s="58"/>
      <c r="U94" s="220"/>
      <c r="V94" s="321" t="s">
        <v>173</v>
      </c>
      <c r="W94" s="321"/>
      <c r="X94" s="322" t="s">
        <v>37</v>
      </c>
      <c r="Y94" s="322"/>
      <c r="Z94" s="322"/>
      <c r="AA94" s="322"/>
    </row>
    <row r="95" spans="1:27" s="2" customFormat="1" ht="34.5" customHeight="1">
      <c r="A95" s="116"/>
      <c r="B95" s="55" t="s">
        <v>609</v>
      </c>
      <c r="C95" s="30">
        <v>2022</v>
      </c>
      <c r="D95" s="30"/>
      <c r="E95" s="33" t="s">
        <v>32</v>
      </c>
      <c r="F95" s="30"/>
      <c r="G95" s="33" t="s">
        <v>89</v>
      </c>
      <c r="H95" s="33" t="s">
        <v>38</v>
      </c>
      <c r="I95" s="33" t="s">
        <v>46</v>
      </c>
      <c r="J95" s="33" t="s">
        <v>80</v>
      </c>
      <c r="K95" s="31" t="s">
        <v>81</v>
      </c>
      <c r="L95" s="30" t="s">
        <v>77</v>
      </c>
      <c r="M95" s="30" t="s">
        <v>525</v>
      </c>
      <c r="N95" s="30" t="s">
        <v>87</v>
      </c>
      <c r="O95" s="30" t="s">
        <v>33</v>
      </c>
      <c r="P95" s="58">
        <v>105000</v>
      </c>
      <c r="Q95" s="58">
        <v>105000</v>
      </c>
      <c r="R95" s="58"/>
      <c r="S95" s="58">
        <v>210000</v>
      </c>
      <c r="T95" s="58"/>
      <c r="U95" s="220"/>
      <c r="V95" s="321" t="s">
        <v>173</v>
      </c>
      <c r="W95" s="321"/>
      <c r="X95" s="322" t="s">
        <v>37</v>
      </c>
      <c r="Y95" s="322"/>
      <c r="Z95" s="322"/>
      <c r="AA95" s="322"/>
    </row>
    <row r="96" spans="1:27" s="2" customFormat="1" ht="34.5" customHeight="1">
      <c r="A96" s="116"/>
      <c r="B96" s="55" t="s">
        <v>610</v>
      </c>
      <c r="C96" s="30">
        <v>2022</v>
      </c>
      <c r="D96" s="30" t="s">
        <v>75</v>
      </c>
      <c r="E96" s="33" t="s">
        <v>32</v>
      </c>
      <c r="F96" s="30"/>
      <c r="G96" s="33" t="s">
        <v>32</v>
      </c>
      <c r="H96" s="33" t="s">
        <v>67</v>
      </c>
      <c r="I96" s="33" t="s">
        <v>46</v>
      </c>
      <c r="J96" s="33" t="s">
        <v>86</v>
      </c>
      <c r="K96" s="31" t="s">
        <v>175</v>
      </c>
      <c r="L96" s="30" t="s">
        <v>77</v>
      </c>
      <c r="M96" s="30" t="s">
        <v>82</v>
      </c>
      <c r="N96" s="30" t="s">
        <v>83</v>
      </c>
      <c r="O96" s="30" t="s">
        <v>32</v>
      </c>
      <c r="P96" s="58">
        <v>50000</v>
      </c>
      <c r="Q96" s="58">
        <v>32896.48</v>
      </c>
      <c r="R96" s="58"/>
      <c r="S96" s="58">
        <v>82896.48000000001</v>
      </c>
      <c r="T96" s="58"/>
      <c r="U96" s="220"/>
      <c r="V96" s="321" t="s">
        <v>173</v>
      </c>
      <c r="W96" s="321"/>
      <c r="X96" s="322" t="s">
        <v>37</v>
      </c>
      <c r="Y96" s="322"/>
      <c r="Z96" s="322"/>
      <c r="AA96" s="322"/>
    </row>
    <row r="97" spans="1:27" s="2" customFormat="1" ht="34.5" customHeight="1">
      <c r="A97" s="116"/>
      <c r="B97" s="55" t="s">
        <v>611</v>
      </c>
      <c r="C97" s="30">
        <v>2022</v>
      </c>
      <c r="D97" s="30"/>
      <c r="E97" s="33" t="s">
        <v>32</v>
      </c>
      <c r="F97" s="30"/>
      <c r="G97" s="33" t="s">
        <v>32</v>
      </c>
      <c r="H97" s="33" t="s">
        <v>146</v>
      </c>
      <c r="I97" s="33" t="s">
        <v>46</v>
      </c>
      <c r="J97" s="33" t="s">
        <v>176</v>
      </c>
      <c r="K97" s="31" t="s">
        <v>177</v>
      </c>
      <c r="L97" s="30" t="s">
        <v>77</v>
      </c>
      <c r="M97" s="30" t="s">
        <v>178</v>
      </c>
      <c r="N97" s="30" t="s">
        <v>100</v>
      </c>
      <c r="O97" s="30" t="s">
        <v>33</v>
      </c>
      <c r="P97" s="58">
        <v>170800</v>
      </c>
      <c r="Q97" s="58">
        <v>170800</v>
      </c>
      <c r="R97" s="58">
        <v>170800</v>
      </c>
      <c r="S97" s="58">
        <f>SUM(P97:R97)</f>
        <v>512400</v>
      </c>
      <c r="T97" s="58"/>
      <c r="U97" s="220"/>
      <c r="V97" s="321" t="s">
        <v>173</v>
      </c>
      <c r="W97" s="321"/>
      <c r="X97" s="322" t="s">
        <v>37</v>
      </c>
      <c r="Y97" s="322"/>
      <c r="Z97" s="322"/>
      <c r="AA97" s="322"/>
    </row>
    <row r="98" spans="1:27" s="2" customFormat="1" ht="34.5" customHeight="1">
      <c r="A98" s="116"/>
      <c r="B98" s="55" t="s">
        <v>612</v>
      </c>
      <c r="C98" s="30">
        <v>2022</v>
      </c>
      <c r="D98" s="30" t="s">
        <v>526</v>
      </c>
      <c r="E98" s="33" t="s">
        <v>32</v>
      </c>
      <c r="F98" s="30"/>
      <c r="G98" s="33" t="s">
        <v>33</v>
      </c>
      <c r="H98" s="33" t="s">
        <v>67</v>
      </c>
      <c r="I98" s="33" t="s">
        <v>46</v>
      </c>
      <c r="J98" s="33">
        <v>73200000</v>
      </c>
      <c r="K98" s="31" t="s">
        <v>527</v>
      </c>
      <c r="L98" s="30" t="s">
        <v>77</v>
      </c>
      <c r="M98" s="30" t="s">
        <v>523</v>
      </c>
      <c r="N98" s="30" t="s">
        <v>79</v>
      </c>
      <c r="O98" s="30" t="s">
        <v>61</v>
      </c>
      <c r="P98" s="58">
        <v>448222.5</v>
      </c>
      <c r="Q98" s="58">
        <v>448222.5</v>
      </c>
      <c r="R98" s="58"/>
      <c r="S98" s="58">
        <v>896445</v>
      </c>
      <c r="T98" s="58"/>
      <c r="U98" s="220"/>
      <c r="V98" s="321" t="s">
        <v>173</v>
      </c>
      <c r="W98" s="321"/>
      <c r="X98" s="322" t="s">
        <v>37</v>
      </c>
      <c r="Y98" s="322"/>
      <c r="Z98" s="322"/>
      <c r="AA98" s="322"/>
    </row>
    <row r="99" spans="1:27" s="2" customFormat="1" ht="34.5" customHeight="1">
      <c r="A99" s="116"/>
      <c r="B99" s="55" t="s">
        <v>613</v>
      </c>
      <c r="C99" s="30">
        <v>2022</v>
      </c>
      <c r="D99" s="30" t="s">
        <v>528</v>
      </c>
      <c r="E99" s="33" t="s">
        <v>32</v>
      </c>
      <c r="F99" s="33"/>
      <c r="G99" s="33" t="s">
        <v>32</v>
      </c>
      <c r="H99" s="33" t="s">
        <v>38</v>
      </c>
      <c r="I99" s="33" t="s">
        <v>46</v>
      </c>
      <c r="J99" s="33" t="s">
        <v>529</v>
      </c>
      <c r="K99" s="31" t="s">
        <v>530</v>
      </c>
      <c r="L99" s="30" t="s">
        <v>77</v>
      </c>
      <c r="M99" s="30" t="s">
        <v>523</v>
      </c>
      <c r="N99" s="30" t="s">
        <v>531</v>
      </c>
      <c r="O99" s="30" t="s">
        <v>89</v>
      </c>
      <c r="P99" s="58">
        <v>122000</v>
      </c>
      <c r="Q99" s="58"/>
      <c r="R99" s="58"/>
      <c r="S99" s="58">
        <v>122000</v>
      </c>
      <c r="T99" s="58"/>
      <c r="U99" s="33"/>
      <c r="V99" s="321" t="s">
        <v>173</v>
      </c>
      <c r="W99" s="321"/>
      <c r="X99" s="322" t="s">
        <v>37</v>
      </c>
      <c r="Y99" s="322"/>
      <c r="Z99" s="322"/>
      <c r="AA99" s="322"/>
    </row>
    <row r="100" spans="1:27" s="2" customFormat="1" ht="34.5" customHeight="1">
      <c r="A100" s="116"/>
      <c r="B100" s="30" t="s">
        <v>614</v>
      </c>
      <c r="C100" s="30">
        <v>2023</v>
      </c>
      <c r="D100" s="30"/>
      <c r="E100" s="33" t="s">
        <v>32</v>
      </c>
      <c r="F100" s="33"/>
      <c r="G100" s="33" t="s">
        <v>32</v>
      </c>
      <c r="H100" s="33" t="s">
        <v>38</v>
      </c>
      <c r="I100" s="33" t="s">
        <v>46</v>
      </c>
      <c r="J100" s="33" t="s">
        <v>529</v>
      </c>
      <c r="K100" s="31" t="s">
        <v>532</v>
      </c>
      <c r="L100" s="30" t="s">
        <v>77</v>
      </c>
      <c r="M100" s="30" t="s">
        <v>523</v>
      </c>
      <c r="N100" s="30" t="s">
        <v>533</v>
      </c>
      <c r="O100" s="30" t="s">
        <v>32</v>
      </c>
      <c r="P100" s="58"/>
      <c r="Q100" s="58">
        <v>1000000</v>
      </c>
      <c r="R100" s="58">
        <v>500000</v>
      </c>
      <c r="S100" s="58">
        <v>1500000</v>
      </c>
      <c r="T100" s="58"/>
      <c r="U100" s="33"/>
      <c r="V100" s="321" t="s">
        <v>173</v>
      </c>
      <c r="W100" s="321"/>
      <c r="X100" s="332" t="s">
        <v>37</v>
      </c>
      <c r="Y100" s="332"/>
      <c r="Z100" s="332"/>
      <c r="AA100" s="332"/>
    </row>
    <row r="101" spans="2:27" s="207" customFormat="1" ht="37.5">
      <c r="B101" s="30" t="s">
        <v>690</v>
      </c>
      <c r="C101" s="30">
        <v>2022</v>
      </c>
      <c r="D101" s="30"/>
      <c r="E101" s="33" t="s">
        <v>32</v>
      </c>
      <c r="F101" s="33"/>
      <c r="G101" s="33" t="s">
        <v>32</v>
      </c>
      <c r="H101" s="33" t="s">
        <v>67</v>
      </c>
      <c r="I101" s="33" t="s">
        <v>46</v>
      </c>
      <c r="J101" s="30" t="s">
        <v>692</v>
      </c>
      <c r="K101" s="136" t="s">
        <v>675</v>
      </c>
      <c r="L101" s="30" t="s">
        <v>676</v>
      </c>
      <c r="M101" s="30" t="s">
        <v>677</v>
      </c>
      <c r="N101" s="30" t="s">
        <v>533</v>
      </c>
      <c r="O101" s="30" t="s">
        <v>32</v>
      </c>
      <c r="P101" s="58">
        <v>30500</v>
      </c>
      <c r="Q101" s="58">
        <v>30500</v>
      </c>
      <c r="R101" s="58"/>
      <c r="S101" s="58">
        <v>61000</v>
      </c>
      <c r="T101" s="220"/>
      <c r="U101" s="33"/>
      <c r="V101" s="321">
        <v>237377</v>
      </c>
      <c r="W101" s="321"/>
      <c r="X101" s="322" t="s">
        <v>34</v>
      </c>
      <c r="Y101" s="322"/>
      <c r="Z101" s="322"/>
      <c r="AA101" s="322"/>
    </row>
    <row r="102" spans="2:27" s="207" customFormat="1" ht="34.5" customHeight="1">
      <c r="B102" s="30" t="s">
        <v>693</v>
      </c>
      <c r="C102" s="30">
        <v>2022</v>
      </c>
      <c r="D102" s="30"/>
      <c r="E102" s="33" t="s">
        <v>32</v>
      </c>
      <c r="F102" s="33"/>
      <c r="G102" s="33" t="s">
        <v>32</v>
      </c>
      <c r="H102" s="33" t="s">
        <v>146</v>
      </c>
      <c r="I102" s="33" t="s">
        <v>62</v>
      </c>
      <c r="J102" s="33" t="s">
        <v>678</v>
      </c>
      <c r="K102" s="136" t="s">
        <v>679</v>
      </c>
      <c r="L102" s="30">
        <v>1</v>
      </c>
      <c r="M102" s="30" t="s">
        <v>680</v>
      </c>
      <c r="N102" s="30"/>
      <c r="O102" s="30" t="s">
        <v>32</v>
      </c>
      <c r="P102" s="58">
        <v>119560</v>
      </c>
      <c r="Q102" s="58"/>
      <c r="R102" s="58"/>
      <c r="S102" s="58">
        <f>+P102+Q102+R102</f>
        <v>119560</v>
      </c>
      <c r="T102" s="220"/>
      <c r="U102" s="33"/>
      <c r="V102" s="321">
        <v>237377</v>
      </c>
      <c r="W102" s="321"/>
      <c r="X102" s="322" t="s">
        <v>34</v>
      </c>
      <c r="Y102" s="322"/>
      <c r="Z102" s="322"/>
      <c r="AA102" s="322"/>
    </row>
    <row r="103" spans="2:27" s="207" customFormat="1" ht="34.5" customHeight="1">
      <c r="B103" s="30" t="s">
        <v>694</v>
      </c>
      <c r="C103" s="30">
        <v>2022</v>
      </c>
      <c r="D103" s="30"/>
      <c r="E103" s="33" t="s">
        <v>32</v>
      </c>
      <c r="F103" s="33"/>
      <c r="G103" s="33" t="s">
        <v>32</v>
      </c>
      <c r="H103" s="33" t="s">
        <v>146</v>
      </c>
      <c r="I103" s="33" t="s">
        <v>62</v>
      </c>
      <c r="J103" s="33" t="s">
        <v>681</v>
      </c>
      <c r="K103" s="136" t="s">
        <v>682</v>
      </c>
      <c r="L103" s="30">
        <v>1</v>
      </c>
      <c r="M103" s="30" t="s">
        <v>680</v>
      </c>
      <c r="N103" s="30" t="s">
        <v>656</v>
      </c>
      <c r="O103" s="30" t="s">
        <v>33</v>
      </c>
      <c r="P103" s="58">
        <v>25666.67</v>
      </c>
      <c r="Q103" s="58">
        <v>95333.33</v>
      </c>
      <c r="R103" s="58"/>
      <c r="S103" s="58">
        <f>+P103+Q103+R103</f>
        <v>121000</v>
      </c>
      <c r="T103" s="220"/>
      <c r="U103" s="33"/>
      <c r="V103" s="321">
        <v>237377</v>
      </c>
      <c r="W103" s="321"/>
      <c r="X103" s="322" t="s">
        <v>34</v>
      </c>
      <c r="Y103" s="322"/>
      <c r="Z103" s="322"/>
      <c r="AA103" s="322"/>
    </row>
    <row r="104" spans="2:27" s="207" customFormat="1" ht="34.5" customHeight="1">
      <c r="B104" s="30" t="s">
        <v>695</v>
      </c>
      <c r="C104" s="30">
        <v>2022</v>
      </c>
      <c r="D104" s="30"/>
      <c r="E104" s="33" t="s">
        <v>32</v>
      </c>
      <c r="F104" s="33"/>
      <c r="G104" s="33" t="s">
        <v>32</v>
      </c>
      <c r="H104" s="33" t="s">
        <v>146</v>
      </c>
      <c r="I104" s="33" t="s">
        <v>62</v>
      </c>
      <c r="J104" s="33" t="s">
        <v>681</v>
      </c>
      <c r="K104" s="136" t="s">
        <v>683</v>
      </c>
      <c r="L104" s="30">
        <v>1</v>
      </c>
      <c r="M104" s="30" t="s">
        <v>680</v>
      </c>
      <c r="N104" s="30" t="s">
        <v>656</v>
      </c>
      <c r="O104" s="30" t="s">
        <v>33</v>
      </c>
      <c r="P104" s="58">
        <v>9966.67</v>
      </c>
      <c r="Q104" s="58">
        <v>49833.33</v>
      </c>
      <c r="R104" s="58"/>
      <c r="S104" s="58">
        <f>+P104+Q104+R104</f>
        <v>59800</v>
      </c>
      <c r="T104" s="220"/>
      <c r="U104" s="33"/>
      <c r="V104" s="321">
        <v>237377</v>
      </c>
      <c r="W104" s="321"/>
      <c r="X104" s="322" t="s">
        <v>34</v>
      </c>
      <c r="Y104" s="322"/>
      <c r="Z104" s="322"/>
      <c r="AA104" s="322"/>
    </row>
    <row r="105" spans="2:27" s="207" customFormat="1" ht="34.5" customHeight="1">
      <c r="B105" s="30" t="s">
        <v>696</v>
      </c>
      <c r="C105" s="30">
        <v>2022</v>
      </c>
      <c r="D105" s="30"/>
      <c r="E105" s="33" t="s">
        <v>32</v>
      </c>
      <c r="F105" s="33"/>
      <c r="G105" s="33" t="s">
        <v>32</v>
      </c>
      <c r="H105" s="33" t="s">
        <v>684</v>
      </c>
      <c r="I105" s="33" t="s">
        <v>62</v>
      </c>
      <c r="J105" s="33" t="s">
        <v>685</v>
      </c>
      <c r="K105" s="136" t="s">
        <v>686</v>
      </c>
      <c r="L105" s="30" t="s">
        <v>77</v>
      </c>
      <c r="M105" s="30" t="s">
        <v>687</v>
      </c>
      <c r="N105" s="30" t="s">
        <v>531</v>
      </c>
      <c r="O105" s="30" t="s">
        <v>32</v>
      </c>
      <c r="P105" s="58">
        <v>180000</v>
      </c>
      <c r="Q105" s="58"/>
      <c r="R105" s="58"/>
      <c r="S105" s="58">
        <v>180000</v>
      </c>
      <c r="T105" s="220"/>
      <c r="U105" s="33"/>
      <c r="V105" s="321">
        <v>237377</v>
      </c>
      <c r="W105" s="321"/>
      <c r="X105" s="322" t="s">
        <v>34</v>
      </c>
      <c r="Y105" s="322"/>
      <c r="Z105" s="322"/>
      <c r="AA105" s="322"/>
    </row>
    <row r="106" spans="2:27" s="207" customFormat="1" ht="34.5" customHeight="1">
      <c r="B106" s="30" t="s">
        <v>697</v>
      </c>
      <c r="C106" s="30">
        <v>2022</v>
      </c>
      <c r="D106" s="30"/>
      <c r="E106" s="33" t="s">
        <v>32</v>
      </c>
      <c r="F106" s="33"/>
      <c r="G106" s="33" t="s">
        <v>32</v>
      </c>
      <c r="H106" s="33" t="s">
        <v>684</v>
      </c>
      <c r="I106" s="33" t="s">
        <v>62</v>
      </c>
      <c r="J106" s="33" t="s">
        <v>685</v>
      </c>
      <c r="K106" s="136" t="s">
        <v>688</v>
      </c>
      <c r="L106" s="30" t="s">
        <v>77</v>
      </c>
      <c r="M106" s="30" t="s">
        <v>687</v>
      </c>
      <c r="N106" s="30" t="s">
        <v>531</v>
      </c>
      <c r="O106" s="30" t="s">
        <v>32</v>
      </c>
      <c r="P106" s="58">
        <v>120000</v>
      </c>
      <c r="Q106" s="58"/>
      <c r="R106" s="58"/>
      <c r="S106" s="58">
        <v>120000</v>
      </c>
      <c r="T106" s="220"/>
      <c r="U106" s="33"/>
      <c r="V106" s="321">
        <v>237377</v>
      </c>
      <c r="W106" s="321"/>
      <c r="X106" s="322" t="s">
        <v>34</v>
      </c>
      <c r="Y106" s="322"/>
      <c r="Z106" s="322"/>
      <c r="AA106" s="322"/>
    </row>
    <row r="107" spans="2:27" s="207" customFormat="1" ht="34.5" customHeight="1">
      <c r="B107" s="30" t="s">
        <v>691</v>
      </c>
      <c r="C107" s="30">
        <v>2022</v>
      </c>
      <c r="D107" s="30"/>
      <c r="E107" s="33" t="s">
        <v>32</v>
      </c>
      <c r="F107" s="33"/>
      <c r="G107" s="33" t="s">
        <v>32</v>
      </c>
      <c r="H107" s="33" t="s">
        <v>67</v>
      </c>
      <c r="I107" s="33" t="s">
        <v>46</v>
      </c>
      <c r="J107" s="33" t="s">
        <v>116</v>
      </c>
      <c r="K107" s="136" t="s">
        <v>689</v>
      </c>
      <c r="L107" s="30" t="s">
        <v>676</v>
      </c>
      <c r="M107" s="30" t="s">
        <v>687</v>
      </c>
      <c r="N107" s="30" t="s">
        <v>79</v>
      </c>
      <c r="O107" s="30" t="s">
        <v>32</v>
      </c>
      <c r="P107" s="58">
        <v>1500000</v>
      </c>
      <c r="Q107" s="58"/>
      <c r="R107" s="58"/>
      <c r="S107" s="58">
        <v>1500000</v>
      </c>
      <c r="T107" s="220"/>
      <c r="U107" s="33"/>
      <c r="V107" s="321">
        <v>237377</v>
      </c>
      <c r="W107" s="321"/>
      <c r="X107" s="322" t="s">
        <v>34</v>
      </c>
      <c r="Y107" s="322"/>
      <c r="Z107" s="322"/>
      <c r="AA107" s="322"/>
    </row>
    <row r="108" spans="1:27" s="2" customFormat="1" ht="34.5" customHeight="1">
      <c r="A108" s="116"/>
      <c r="B108" s="63"/>
      <c r="C108" s="63"/>
      <c r="D108" s="63"/>
      <c r="E108" s="64"/>
      <c r="F108" s="64"/>
      <c r="G108" s="64"/>
      <c r="H108" s="64"/>
      <c r="I108" s="64"/>
      <c r="J108" s="64"/>
      <c r="K108" s="65"/>
      <c r="L108" s="63"/>
      <c r="M108" s="63"/>
      <c r="N108" s="63"/>
      <c r="O108" s="63"/>
      <c r="P108" s="270"/>
      <c r="Q108" s="270"/>
      <c r="R108" s="270"/>
      <c r="S108" s="270"/>
      <c r="T108" s="270"/>
      <c r="U108" s="64"/>
      <c r="V108" s="271"/>
      <c r="W108" s="271"/>
      <c r="X108" s="64"/>
      <c r="Y108" s="64"/>
      <c r="Z108" s="64"/>
      <c r="AA108" s="64"/>
    </row>
    <row r="109" spans="1:29" s="8" customFormat="1" ht="34.5" customHeight="1" thickBot="1">
      <c r="A109" s="64"/>
      <c r="B109" s="12"/>
      <c r="K109" s="45"/>
      <c r="S109" s="97"/>
      <c r="V109" s="97"/>
      <c r="AC109" s="114"/>
    </row>
    <row r="110" spans="1:29" s="1" customFormat="1" ht="34.5" customHeight="1" thickBot="1">
      <c r="A110" s="2"/>
      <c r="B110" s="44" t="s">
        <v>95</v>
      </c>
      <c r="D110" s="8"/>
      <c r="K110" s="39"/>
      <c r="P110" s="310" t="s">
        <v>3</v>
      </c>
      <c r="Q110" s="310"/>
      <c r="R110" s="310"/>
      <c r="S110" s="310"/>
      <c r="T110" s="310"/>
      <c r="U110" s="310"/>
      <c r="V110" s="310" t="s">
        <v>66</v>
      </c>
      <c r="W110" s="310"/>
      <c r="X110" s="310"/>
      <c r="Y110" s="310"/>
      <c r="Z110" s="286" t="s">
        <v>51</v>
      </c>
      <c r="AA110" s="286"/>
      <c r="AC110" s="41"/>
    </row>
    <row r="111" spans="1:29" s="1" customFormat="1" ht="34.5" customHeight="1" thickBot="1">
      <c r="A111" s="2"/>
      <c r="B111" s="80"/>
      <c r="K111" s="39"/>
      <c r="P111" s="310"/>
      <c r="Q111" s="310"/>
      <c r="R111" s="310"/>
      <c r="S111" s="310"/>
      <c r="T111" s="310"/>
      <c r="U111" s="310"/>
      <c r="V111" s="310"/>
      <c r="W111" s="310"/>
      <c r="X111" s="310"/>
      <c r="Y111" s="310"/>
      <c r="Z111" s="286"/>
      <c r="AA111" s="286"/>
      <c r="AC111" s="41"/>
    </row>
    <row r="112" spans="1:29" s="1" customFormat="1" ht="34.5" customHeight="1" thickBot="1">
      <c r="A112" s="2"/>
      <c r="B112" s="286" t="s">
        <v>6</v>
      </c>
      <c r="C112" s="286" t="s">
        <v>7</v>
      </c>
      <c r="D112" s="286" t="s">
        <v>8</v>
      </c>
      <c r="E112" s="286" t="s">
        <v>9</v>
      </c>
      <c r="F112" s="286" t="s">
        <v>10</v>
      </c>
      <c r="G112" s="306" t="s">
        <v>11</v>
      </c>
      <c r="H112" s="288" t="s">
        <v>145</v>
      </c>
      <c r="I112" s="302" t="s">
        <v>12</v>
      </c>
      <c r="J112" s="289" t="s">
        <v>13</v>
      </c>
      <c r="K112" s="351" t="s">
        <v>425</v>
      </c>
      <c r="L112" s="286" t="s">
        <v>14</v>
      </c>
      <c r="M112" s="286" t="s">
        <v>15</v>
      </c>
      <c r="N112" s="286" t="s">
        <v>16</v>
      </c>
      <c r="O112" s="286" t="s">
        <v>17</v>
      </c>
      <c r="P112" s="301" t="s">
        <v>18</v>
      </c>
      <c r="Q112" s="301" t="s">
        <v>19</v>
      </c>
      <c r="R112" s="286" t="s">
        <v>20</v>
      </c>
      <c r="S112" s="301" t="s">
        <v>21</v>
      </c>
      <c r="T112" s="286" t="s">
        <v>22</v>
      </c>
      <c r="U112" s="286"/>
      <c r="V112" s="286" t="s">
        <v>23</v>
      </c>
      <c r="W112" s="286"/>
      <c r="X112" s="286" t="s">
        <v>24</v>
      </c>
      <c r="Y112" s="286"/>
      <c r="Z112" s="286"/>
      <c r="AA112" s="286"/>
      <c r="AC112" s="41"/>
    </row>
    <row r="113" spans="1:29" s="1" customFormat="1" ht="34.5" customHeight="1" thickBot="1">
      <c r="A113" s="131"/>
      <c r="B113" s="286"/>
      <c r="C113" s="286"/>
      <c r="D113" s="286"/>
      <c r="E113" s="286"/>
      <c r="F113" s="286"/>
      <c r="G113" s="306"/>
      <c r="H113" s="288"/>
      <c r="I113" s="302"/>
      <c r="J113" s="289"/>
      <c r="K113" s="351"/>
      <c r="L113" s="286"/>
      <c r="M113" s="286"/>
      <c r="N113" s="286"/>
      <c r="O113" s="286"/>
      <c r="P113" s="301"/>
      <c r="Q113" s="301"/>
      <c r="R113" s="286"/>
      <c r="S113" s="301"/>
      <c r="T113" s="301" t="s">
        <v>25</v>
      </c>
      <c r="U113" s="286" t="s">
        <v>26</v>
      </c>
      <c r="V113" s="286"/>
      <c r="W113" s="286"/>
      <c r="X113" s="286"/>
      <c r="Y113" s="286"/>
      <c r="Z113" s="286"/>
      <c r="AA113" s="286"/>
      <c r="AC113" s="50"/>
    </row>
    <row r="114" spans="1:29" s="1" customFormat="1" ht="34.5" customHeight="1">
      <c r="A114" s="131"/>
      <c r="B114" s="288"/>
      <c r="C114" s="288"/>
      <c r="D114" s="288"/>
      <c r="E114" s="288"/>
      <c r="F114" s="288"/>
      <c r="G114" s="51" t="s">
        <v>27</v>
      </c>
      <c r="H114" s="49" t="s">
        <v>28</v>
      </c>
      <c r="I114" s="51" t="s">
        <v>29</v>
      </c>
      <c r="J114" s="51" t="s">
        <v>30</v>
      </c>
      <c r="K114" s="405"/>
      <c r="L114" s="288"/>
      <c r="M114" s="288"/>
      <c r="N114" s="288"/>
      <c r="O114" s="288"/>
      <c r="P114" s="302"/>
      <c r="Q114" s="302"/>
      <c r="R114" s="288"/>
      <c r="S114" s="302"/>
      <c r="T114" s="302"/>
      <c r="U114" s="288"/>
      <c r="V114" s="288"/>
      <c r="W114" s="288"/>
      <c r="X114" s="288"/>
      <c r="Y114" s="288"/>
      <c r="Z114" s="413" t="s">
        <v>55</v>
      </c>
      <c r="AA114" s="413"/>
      <c r="AC114" s="41"/>
    </row>
    <row r="115" spans="2:27" s="1" customFormat="1" ht="34.5" customHeight="1">
      <c r="B115" s="72" t="s">
        <v>387</v>
      </c>
      <c r="C115" s="72">
        <v>2022</v>
      </c>
      <c r="D115" s="72"/>
      <c r="E115" s="77" t="s">
        <v>32</v>
      </c>
      <c r="F115" s="77" t="s">
        <v>32</v>
      </c>
      <c r="G115" s="72" t="s">
        <v>61</v>
      </c>
      <c r="H115" s="72" t="s">
        <v>383</v>
      </c>
      <c r="I115" s="72" t="s">
        <v>46</v>
      </c>
      <c r="J115" s="72" t="s">
        <v>380</v>
      </c>
      <c r="K115" s="73" t="s">
        <v>392</v>
      </c>
      <c r="L115" s="72">
        <v>1</v>
      </c>
      <c r="M115" s="30" t="s">
        <v>381</v>
      </c>
      <c r="N115" s="72" t="s">
        <v>382</v>
      </c>
      <c r="O115" s="132" t="s">
        <v>32</v>
      </c>
      <c r="P115" s="133">
        <f>558500+55850</f>
        <v>614350</v>
      </c>
      <c r="Q115" s="133"/>
      <c r="R115" s="93"/>
      <c r="S115" s="133">
        <f>558500+55850</f>
        <v>614350</v>
      </c>
      <c r="T115" s="77"/>
      <c r="U115" s="77"/>
      <c r="V115" s="294"/>
      <c r="W115" s="294"/>
      <c r="X115" s="294"/>
      <c r="Y115" s="294"/>
      <c r="Z115" s="294"/>
      <c r="AA115" s="294"/>
    </row>
    <row r="116" spans="2:27" s="1" customFormat="1" ht="34.5" customHeight="1">
      <c r="B116" s="72" t="s">
        <v>388</v>
      </c>
      <c r="C116" s="72">
        <v>2022</v>
      </c>
      <c r="D116" s="72"/>
      <c r="E116" s="72" t="s">
        <v>32</v>
      </c>
      <c r="F116" s="72" t="s">
        <v>32</v>
      </c>
      <c r="G116" s="72" t="s">
        <v>32</v>
      </c>
      <c r="H116" s="72" t="s">
        <v>383</v>
      </c>
      <c r="I116" s="72" t="s">
        <v>46</v>
      </c>
      <c r="J116" s="72" t="s">
        <v>380</v>
      </c>
      <c r="K116" s="73" t="s">
        <v>384</v>
      </c>
      <c r="L116" s="72">
        <v>1</v>
      </c>
      <c r="M116" s="30" t="s">
        <v>490</v>
      </c>
      <c r="N116" s="72" t="s">
        <v>127</v>
      </c>
      <c r="O116" s="72" t="s">
        <v>33</v>
      </c>
      <c r="P116" s="133">
        <f>390827.58+600+23817.87</f>
        <v>415245.45</v>
      </c>
      <c r="Q116" s="133">
        <v>781655.15</v>
      </c>
      <c r="R116" s="93">
        <v>390827.58</v>
      </c>
      <c r="S116" s="93">
        <f>P116+Q116+R116</f>
        <v>1587728.1800000002</v>
      </c>
      <c r="T116" s="77"/>
      <c r="U116" s="77"/>
      <c r="V116" s="294"/>
      <c r="W116" s="294"/>
      <c r="X116" s="294"/>
      <c r="Y116" s="294"/>
      <c r="Z116" s="294"/>
      <c r="AA116" s="294"/>
    </row>
    <row r="117" spans="2:27" s="1" customFormat="1" ht="34.5" customHeight="1">
      <c r="B117" s="72" t="s">
        <v>389</v>
      </c>
      <c r="C117" s="72">
        <v>2022</v>
      </c>
      <c r="D117" s="72"/>
      <c r="E117" s="72" t="s">
        <v>32</v>
      </c>
      <c r="F117" s="72" t="s">
        <v>32</v>
      </c>
      <c r="G117" s="72" t="s">
        <v>89</v>
      </c>
      <c r="H117" s="72" t="s">
        <v>383</v>
      </c>
      <c r="I117" s="72" t="s">
        <v>46</v>
      </c>
      <c r="J117" s="72" t="s">
        <v>380</v>
      </c>
      <c r="K117" s="73" t="s">
        <v>385</v>
      </c>
      <c r="L117" s="72">
        <v>1</v>
      </c>
      <c r="M117" s="30" t="s">
        <v>381</v>
      </c>
      <c r="N117" s="72" t="s">
        <v>386</v>
      </c>
      <c r="O117" s="72" t="s">
        <v>33</v>
      </c>
      <c r="P117" s="133">
        <v>131655.15</v>
      </c>
      <c r="Q117" s="133">
        <f>19000-655.15</f>
        <v>18344.85</v>
      </c>
      <c r="R117" s="93"/>
      <c r="S117" s="133">
        <f>P117+Q117</f>
        <v>150000</v>
      </c>
      <c r="T117" s="77"/>
      <c r="U117" s="77"/>
      <c r="V117" s="294"/>
      <c r="W117" s="294"/>
      <c r="X117" s="294"/>
      <c r="Y117" s="294"/>
      <c r="Z117" s="294"/>
      <c r="AA117" s="294"/>
    </row>
    <row r="118" spans="1:27" s="7" customFormat="1" ht="34.5" customHeight="1">
      <c r="A118" s="1"/>
      <c r="B118" s="30" t="s">
        <v>390</v>
      </c>
      <c r="C118" s="72">
        <v>2022</v>
      </c>
      <c r="D118" s="72" t="s">
        <v>399</v>
      </c>
      <c r="E118" s="72" t="s">
        <v>32</v>
      </c>
      <c r="F118" s="72" t="s">
        <v>32</v>
      </c>
      <c r="G118" s="72" t="s">
        <v>32</v>
      </c>
      <c r="H118" s="72" t="s">
        <v>383</v>
      </c>
      <c r="I118" s="72" t="s">
        <v>46</v>
      </c>
      <c r="J118" s="72" t="s">
        <v>380</v>
      </c>
      <c r="K118" s="73" t="s">
        <v>400</v>
      </c>
      <c r="L118" s="72">
        <v>1</v>
      </c>
      <c r="M118" s="134" t="s">
        <v>401</v>
      </c>
      <c r="N118" s="72" t="s">
        <v>402</v>
      </c>
      <c r="O118" s="72" t="s">
        <v>32</v>
      </c>
      <c r="P118" s="133">
        <v>884812.7</v>
      </c>
      <c r="Q118" s="133"/>
      <c r="R118" s="133"/>
      <c r="S118" s="133">
        <f>P118</f>
        <v>884812.7</v>
      </c>
      <c r="T118" s="133"/>
      <c r="U118" s="133"/>
      <c r="V118" s="294"/>
      <c r="W118" s="294"/>
      <c r="X118" s="294"/>
      <c r="Y118" s="294"/>
      <c r="Z118" s="294"/>
      <c r="AA118" s="294"/>
    </row>
    <row r="119" spans="1:29" s="1" customFormat="1" ht="34.5" customHeight="1">
      <c r="A119" s="2"/>
      <c r="B119" s="12"/>
      <c r="C119" s="8"/>
      <c r="D119" s="8"/>
      <c r="E119" s="8"/>
      <c r="F119" s="8"/>
      <c r="G119" s="8"/>
      <c r="H119" s="8"/>
      <c r="I119" s="8"/>
      <c r="J119" s="8"/>
      <c r="K119" s="45"/>
      <c r="L119" s="8"/>
      <c r="M119" s="8"/>
      <c r="N119" s="8"/>
      <c r="O119" s="8"/>
      <c r="P119" s="21"/>
      <c r="Q119" s="21"/>
      <c r="R119" s="21"/>
      <c r="S119" s="97"/>
      <c r="T119" s="21"/>
      <c r="U119" s="21"/>
      <c r="V119" s="8"/>
      <c r="W119" s="8"/>
      <c r="X119" s="8"/>
      <c r="Y119" s="8"/>
      <c r="Z119" s="8"/>
      <c r="AA119" s="8"/>
      <c r="AC119" s="41"/>
    </row>
    <row r="120" spans="1:29" s="1" customFormat="1" ht="34.5" customHeight="1" thickBot="1">
      <c r="A120" s="2"/>
      <c r="B120" s="12"/>
      <c r="C120" s="8"/>
      <c r="D120" s="8"/>
      <c r="F120" s="8"/>
      <c r="G120" s="8"/>
      <c r="H120" s="8"/>
      <c r="I120" s="8"/>
      <c r="J120" s="8"/>
      <c r="K120" s="45"/>
      <c r="L120" s="8"/>
      <c r="M120" s="8"/>
      <c r="N120" s="8"/>
      <c r="O120" s="8"/>
      <c r="P120" s="21"/>
      <c r="Q120" s="21"/>
      <c r="R120" s="21"/>
      <c r="S120" s="97"/>
      <c r="T120" s="21"/>
      <c r="U120" s="21"/>
      <c r="V120" s="97"/>
      <c r="W120" s="8"/>
      <c r="X120" s="8"/>
      <c r="Y120" s="8"/>
      <c r="Z120" s="8"/>
      <c r="AA120" s="8"/>
      <c r="AC120" s="41"/>
    </row>
    <row r="121" spans="1:29" s="1" customFormat="1" ht="34.5" customHeight="1" thickBot="1">
      <c r="A121" s="2"/>
      <c r="B121" s="44" t="s">
        <v>96</v>
      </c>
      <c r="D121" s="8"/>
      <c r="E121" s="8"/>
      <c r="F121" s="8"/>
      <c r="G121" s="8"/>
      <c r="H121" s="8"/>
      <c r="I121" s="8"/>
      <c r="J121" s="8"/>
      <c r="K121" s="45"/>
      <c r="L121" s="8"/>
      <c r="M121" s="8"/>
      <c r="N121" s="8"/>
      <c r="O121" s="135"/>
      <c r="P121" s="309" t="s">
        <v>3</v>
      </c>
      <c r="Q121" s="309"/>
      <c r="R121" s="309"/>
      <c r="S121" s="309"/>
      <c r="T121" s="309"/>
      <c r="U121" s="309"/>
      <c r="V121" s="309" t="s">
        <v>66</v>
      </c>
      <c r="W121" s="309"/>
      <c r="X121" s="309"/>
      <c r="Y121" s="309"/>
      <c r="Z121" s="286" t="s">
        <v>51</v>
      </c>
      <c r="AA121" s="286"/>
      <c r="AC121" s="41"/>
    </row>
    <row r="122" spans="1:29" s="1" customFormat="1" ht="34.5" customHeight="1" thickBot="1">
      <c r="A122" s="2"/>
      <c r="B122" s="47"/>
      <c r="C122" s="8"/>
      <c r="D122" s="8"/>
      <c r="E122" s="8"/>
      <c r="F122" s="8"/>
      <c r="G122" s="8"/>
      <c r="H122" s="8"/>
      <c r="I122" s="8"/>
      <c r="J122" s="8"/>
      <c r="K122" s="45"/>
      <c r="L122" s="8"/>
      <c r="M122" s="8"/>
      <c r="N122" s="8"/>
      <c r="O122" s="8"/>
      <c r="P122" s="309"/>
      <c r="Q122" s="309"/>
      <c r="R122" s="309"/>
      <c r="S122" s="309"/>
      <c r="T122" s="309"/>
      <c r="U122" s="309"/>
      <c r="V122" s="309"/>
      <c r="W122" s="309"/>
      <c r="X122" s="309"/>
      <c r="Y122" s="309"/>
      <c r="Z122" s="286"/>
      <c r="AA122" s="286"/>
      <c r="AC122" s="41"/>
    </row>
    <row r="123" spans="1:29" s="1" customFormat="1" ht="34.5" customHeight="1" thickBot="1">
      <c r="A123" s="2"/>
      <c r="B123" s="286" t="s">
        <v>6</v>
      </c>
      <c r="C123" s="286" t="s">
        <v>7</v>
      </c>
      <c r="D123" s="286" t="s">
        <v>8</v>
      </c>
      <c r="E123" s="286" t="s">
        <v>9</v>
      </c>
      <c r="F123" s="286" t="s">
        <v>97</v>
      </c>
      <c r="G123" s="286" t="s">
        <v>11</v>
      </c>
      <c r="H123" s="286" t="s">
        <v>44</v>
      </c>
      <c r="I123" s="301" t="s">
        <v>12</v>
      </c>
      <c r="J123" s="286" t="s">
        <v>13</v>
      </c>
      <c r="K123" s="351" t="s">
        <v>425</v>
      </c>
      <c r="L123" s="286" t="s">
        <v>14</v>
      </c>
      <c r="M123" s="286" t="s">
        <v>15</v>
      </c>
      <c r="N123" s="286" t="s">
        <v>16</v>
      </c>
      <c r="O123" s="286" t="s">
        <v>98</v>
      </c>
      <c r="P123" s="301" t="s">
        <v>18</v>
      </c>
      <c r="Q123" s="301" t="s">
        <v>19</v>
      </c>
      <c r="R123" s="286" t="s">
        <v>20</v>
      </c>
      <c r="S123" s="301" t="s">
        <v>21</v>
      </c>
      <c r="T123" s="352" t="s">
        <v>22</v>
      </c>
      <c r="U123" s="352"/>
      <c r="V123" s="286" t="s">
        <v>23</v>
      </c>
      <c r="W123" s="286"/>
      <c r="X123" s="286" t="s">
        <v>24</v>
      </c>
      <c r="Y123" s="286"/>
      <c r="Z123" s="286"/>
      <c r="AA123" s="286"/>
      <c r="AC123" s="41"/>
    </row>
    <row r="124" spans="1:29" s="1" customFormat="1" ht="34.5" customHeight="1" thickBot="1">
      <c r="A124" s="2"/>
      <c r="B124" s="286"/>
      <c r="C124" s="286"/>
      <c r="D124" s="286"/>
      <c r="E124" s="286"/>
      <c r="F124" s="286"/>
      <c r="G124" s="286"/>
      <c r="H124" s="286"/>
      <c r="I124" s="301"/>
      <c r="J124" s="286"/>
      <c r="K124" s="351"/>
      <c r="L124" s="286"/>
      <c r="M124" s="286"/>
      <c r="N124" s="286"/>
      <c r="O124" s="286"/>
      <c r="P124" s="301"/>
      <c r="Q124" s="301"/>
      <c r="R124" s="286"/>
      <c r="S124" s="301"/>
      <c r="T124" s="301" t="s">
        <v>25</v>
      </c>
      <c r="U124" s="286" t="s">
        <v>26</v>
      </c>
      <c r="V124" s="286"/>
      <c r="W124" s="286"/>
      <c r="X124" s="286"/>
      <c r="Y124" s="286"/>
      <c r="Z124" s="286"/>
      <c r="AA124" s="286"/>
      <c r="AC124" s="50"/>
    </row>
    <row r="125" spans="1:29" s="1" customFormat="1" ht="34.5" customHeight="1">
      <c r="A125" s="2"/>
      <c r="B125" s="288"/>
      <c r="C125" s="288"/>
      <c r="D125" s="288"/>
      <c r="E125" s="288"/>
      <c r="F125" s="288"/>
      <c r="G125" s="244" t="s">
        <v>27</v>
      </c>
      <c r="H125" s="69" t="s">
        <v>28</v>
      </c>
      <c r="I125" s="244" t="s">
        <v>29</v>
      </c>
      <c r="J125" s="244" t="s">
        <v>30</v>
      </c>
      <c r="K125" s="405"/>
      <c r="L125" s="288"/>
      <c r="M125" s="288"/>
      <c r="N125" s="288"/>
      <c r="O125" s="288"/>
      <c r="P125" s="302"/>
      <c r="Q125" s="302"/>
      <c r="R125" s="288"/>
      <c r="S125" s="302"/>
      <c r="T125" s="302"/>
      <c r="U125" s="288"/>
      <c r="V125" s="288"/>
      <c r="W125" s="288"/>
      <c r="X125" s="288"/>
      <c r="Y125" s="288"/>
      <c r="Z125" s="400" t="s">
        <v>55</v>
      </c>
      <c r="AA125" s="400"/>
      <c r="AC125" s="41"/>
    </row>
    <row r="126" spans="2:27" s="253" customFormat="1" ht="24.75" customHeight="1">
      <c r="B126" s="72" t="s">
        <v>339</v>
      </c>
      <c r="C126" s="255">
        <v>2022</v>
      </c>
      <c r="D126" s="255"/>
      <c r="E126" s="255"/>
      <c r="F126" s="255"/>
      <c r="G126" s="255" t="s">
        <v>48</v>
      </c>
      <c r="H126" s="255" t="s">
        <v>643</v>
      </c>
      <c r="I126" s="255" t="s">
        <v>46</v>
      </c>
      <c r="J126" s="255" t="s">
        <v>105</v>
      </c>
      <c r="K126" s="260" t="s">
        <v>644</v>
      </c>
      <c r="L126" s="255" t="s">
        <v>645</v>
      </c>
      <c r="M126" s="255" t="s">
        <v>183</v>
      </c>
      <c r="N126" s="255" t="s">
        <v>72</v>
      </c>
      <c r="O126" s="256" t="s">
        <v>63</v>
      </c>
      <c r="P126" s="133">
        <v>600000</v>
      </c>
      <c r="Q126" s="133">
        <v>600000</v>
      </c>
      <c r="R126" s="133">
        <v>600000</v>
      </c>
      <c r="S126" s="133">
        <f>P126+Q126+R126</f>
        <v>1800000</v>
      </c>
      <c r="T126" s="257"/>
      <c r="U126" s="257"/>
      <c r="V126" s="387">
        <v>226120</v>
      </c>
      <c r="W126" s="387"/>
      <c r="X126" s="388" t="s">
        <v>111</v>
      </c>
      <c r="Y126" s="388"/>
      <c r="Z126" s="387"/>
      <c r="AA126" s="387"/>
    </row>
    <row r="127" spans="2:27" s="253" customFormat="1" ht="24.75" customHeight="1">
      <c r="B127" s="72" t="s">
        <v>340</v>
      </c>
      <c r="C127" s="255">
        <v>2022</v>
      </c>
      <c r="D127" s="255"/>
      <c r="E127" s="255"/>
      <c r="F127" s="255"/>
      <c r="G127" s="255" t="s">
        <v>48</v>
      </c>
      <c r="H127" s="255" t="s">
        <v>643</v>
      </c>
      <c r="I127" s="255" t="s">
        <v>46</v>
      </c>
      <c r="J127" s="255" t="s">
        <v>110</v>
      </c>
      <c r="K127" s="260" t="s">
        <v>646</v>
      </c>
      <c r="L127" s="255" t="s">
        <v>645</v>
      </c>
      <c r="M127" s="255" t="s">
        <v>184</v>
      </c>
      <c r="N127" s="255" t="s">
        <v>72</v>
      </c>
      <c r="O127" s="256" t="s">
        <v>48</v>
      </c>
      <c r="P127" s="133">
        <v>935000</v>
      </c>
      <c r="Q127" s="133">
        <v>200000</v>
      </c>
      <c r="R127" s="133"/>
      <c r="S127" s="133">
        <f>P127+Q127+R127</f>
        <v>1135000</v>
      </c>
      <c r="T127" s="257"/>
      <c r="U127" s="257"/>
      <c r="V127" s="387">
        <v>237377</v>
      </c>
      <c r="W127" s="387"/>
      <c r="X127" s="388" t="s">
        <v>556</v>
      </c>
      <c r="Y127" s="388"/>
      <c r="Z127" s="387"/>
      <c r="AA127" s="387"/>
    </row>
    <row r="128" spans="2:27" s="253" customFormat="1" ht="24.75" customHeight="1">
      <c r="B128" s="72" t="s">
        <v>341</v>
      </c>
      <c r="C128" s="255">
        <v>2022</v>
      </c>
      <c r="D128" s="257"/>
      <c r="E128" s="257"/>
      <c r="F128" s="257"/>
      <c r="G128" s="255" t="s">
        <v>48</v>
      </c>
      <c r="H128" s="255" t="s">
        <v>643</v>
      </c>
      <c r="I128" s="255" t="s">
        <v>46</v>
      </c>
      <c r="J128" s="255" t="s">
        <v>112</v>
      </c>
      <c r="K128" s="260" t="s">
        <v>647</v>
      </c>
      <c r="L128" s="255" t="s">
        <v>645</v>
      </c>
      <c r="M128" s="255" t="s">
        <v>183</v>
      </c>
      <c r="N128" s="255" t="s">
        <v>72</v>
      </c>
      <c r="O128" s="256" t="s">
        <v>63</v>
      </c>
      <c r="P128" s="133">
        <v>24000</v>
      </c>
      <c r="Q128" s="133">
        <v>48000</v>
      </c>
      <c r="R128" s="133">
        <v>48000</v>
      </c>
      <c r="S128" s="133">
        <f aca="true" t="shared" si="0" ref="S128:S133">P128+Q128+R128</f>
        <v>120000</v>
      </c>
      <c r="T128" s="257"/>
      <c r="U128" s="257"/>
      <c r="V128" s="387">
        <v>237377</v>
      </c>
      <c r="W128" s="387"/>
      <c r="X128" s="388" t="s">
        <v>556</v>
      </c>
      <c r="Y128" s="388"/>
      <c r="Z128" s="387"/>
      <c r="AA128" s="387"/>
    </row>
    <row r="129" spans="2:27" s="253" customFormat="1" ht="24.75" customHeight="1">
      <c r="B129" s="72" t="s">
        <v>342</v>
      </c>
      <c r="C129" s="255">
        <v>2022</v>
      </c>
      <c r="D129" s="257"/>
      <c r="E129" s="257"/>
      <c r="F129" s="257"/>
      <c r="G129" s="255" t="s">
        <v>48</v>
      </c>
      <c r="H129" s="255" t="s">
        <v>643</v>
      </c>
      <c r="I129" s="255" t="s">
        <v>46</v>
      </c>
      <c r="J129" s="255" t="s">
        <v>105</v>
      </c>
      <c r="K129" s="260" t="s">
        <v>648</v>
      </c>
      <c r="L129" s="255" t="s">
        <v>645</v>
      </c>
      <c r="M129" s="255" t="s">
        <v>183</v>
      </c>
      <c r="N129" s="255" t="s">
        <v>72</v>
      </c>
      <c r="O129" s="256" t="s">
        <v>48</v>
      </c>
      <c r="P129" s="133">
        <v>36600</v>
      </c>
      <c r="Q129" s="133">
        <v>36600</v>
      </c>
      <c r="R129" s="133">
        <v>36600</v>
      </c>
      <c r="S129" s="133">
        <f t="shared" si="0"/>
        <v>109800</v>
      </c>
      <c r="T129" s="257"/>
      <c r="U129" s="257"/>
      <c r="V129" s="387">
        <v>237377</v>
      </c>
      <c r="W129" s="387"/>
      <c r="X129" s="388" t="s">
        <v>556</v>
      </c>
      <c r="Y129" s="388"/>
      <c r="Z129" s="387"/>
      <c r="AA129" s="387"/>
    </row>
    <row r="130" spans="2:27" s="253" customFormat="1" ht="24.75" customHeight="1">
      <c r="B130" s="72" t="s">
        <v>343</v>
      </c>
      <c r="C130" s="255">
        <v>2022</v>
      </c>
      <c r="D130" s="257"/>
      <c r="E130" s="257"/>
      <c r="F130" s="257"/>
      <c r="G130" s="255" t="s">
        <v>48</v>
      </c>
      <c r="H130" s="255" t="s">
        <v>643</v>
      </c>
      <c r="I130" s="256" t="s">
        <v>46</v>
      </c>
      <c r="J130" s="256" t="s">
        <v>103</v>
      </c>
      <c r="K130" s="260" t="s">
        <v>106</v>
      </c>
      <c r="L130" s="255" t="s">
        <v>645</v>
      </c>
      <c r="M130" s="255" t="s">
        <v>183</v>
      </c>
      <c r="N130" s="255" t="s">
        <v>72</v>
      </c>
      <c r="O130" s="256" t="s">
        <v>48</v>
      </c>
      <c r="P130" s="133">
        <v>40656.06</v>
      </c>
      <c r="Q130" s="133">
        <v>33272.54</v>
      </c>
      <c r="R130" s="133">
        <v>50000</v>
      </c>
      <c r="S130" s="133">
        <f t="shared" si="0"/>
        <v>123928.6</v>
      </c>
      <c r="T130" s="257"/>
      <c r="U130" s="257"/>
      <c r="V130" s="387">
        <v>237377</v>
      </c>
      <c r="W130" s="387"/>
      <c r="X130" s="388" t="s">
        <v>556</v>
      </c>
      <c r="Y130" s="388"/>
      <c r="Z130" s="257"/>
      <c r="AA130" s="257"/>
    </row>
    <row r="131" spans="2:27" s="253" customFormat="1" ht="24.75" customHeight="1">
      <c r="B131" s="72" t="s">
        <v>344</v>
      </c>
      <c r="C131" s="255">
        <v>2022</v>
      </c>
      <c r="D131" s="257"/>
      <c r="E131" s="257"/>
      <c r="F131" s="257"/>
      <c r="G131" s="255" t="s">
        <v>48</v>
      </c>
      <c r="H131" s="255" t="s">
        <v>643</v>
      </c>
      <c r="I131" s="255" t="s">
        <v>46</v>
      </c>
      <c r="J131" s="255" t="s">
        <v>107</v>
      </c>
      <c r="K131" s="260" t="s">
        <v>109</v>
      </c>
      <c r="L131" s="255" t="s">
        <v>645</v>
      </c>
      <c r="M131" s="255" t="s">
        <v>108</v>
      </c>
      <c r="N131" s="255" t="s">
        <v>72</v>
      </c>
      <c r="O131" s="256" t="s">
        <v>63</v>
      </c>
      <c r="P131" s="133">
        <v>172470</v>
      </c>
      <c r="Q131" s="133">
        <v>229960</v>
      </c>
      <c r="R131" s="133">
        <v>172470</v>
      </c>
      <c r="S131" s="133">
        <f t="shared" si="0"/>
        <v>574900</v>
      </c>
      <c r="T131" s="257"/>
      <c r="U131" s="257"/>
      <c r="V131" s="387">
        <v>237377</v>
      </c>
      <c r="W131" s="387"/>
      <c r="X131" s="388" t="s">
        <v>34</v>
      </c>
      <c r="Y131" s="388"/>
      <c r="Z131" s="257"/>
      <c r="AA131" s="257"/>
    </row>
    <row r="132" spans="2:27" s="253" customFormat="1" ht="24.75" customHeight="1">
      <c r="B132" s="72" t="s">
        <v>345</v>
      </c>
      <c r="C132" s="255">
        <v>2022</v>
      </c>
      <c r="D132" s="257"/>
      <c r="E132" s="257"/>
      <c r="F132" s="257"/>
      <c r="G132" s="255" t="s">
        <v>48</v>
      </c>
      <c r="H132" s="255" t="s">
        <v>643</v>
      </c>
      <c r="I132" s="255" t="s">
        <v>46</v>
      </c>
      <c r="J132" s="255" t="s">
        <v>105</v>
      </c>
      <c r="K132" s="260" t="s">
        <v>185</v>
      </c>
      <c r="L132" s="255" t="s">
        <v>645</v>
      </c>
      <c r="M132" s="255" t="s">
        <v>183</v>
      </c>
      <c r="N132" s="255" t="s">
        <v>72</v>
      </c>
      <c r="O132" s="256" t="s">
        <v>63</v>
      </c>
      <c r="P132" s="133"/>
      <c r="Q132" s="133"/>
      <c r="R132" s="133">
        <v>16727.46</v>
      </c>
      <c r="S132" s="133">
        <f t="shared" si="0"/>
        <v>16727.46</v>
      </c>
      <c r="T132" s="257"/>
      <c r="U132" s="257"/>
      <c r="V132" s="387">
        <v>237377</v>
      </c>
      <c r="W132" s="387"/>
      <c r="X132" s="388" t="s">
        <v>34</v>
      </c>
      <c r="Y132" s="388"/>
      <c r="Z132" s="257"/>
      <c r="AA132" s="257"/>
    </row>
    <row r="133" spans="2:27" s="253" customFormat="1" ht="24.75" customHeight="1">
      <c r="B133" s="72" t="s">
        <v>346</v>
      </c>
      <c r="C133" s="255">
        <v>2022</v>
      </c>
      <c r="D133" s="255"/>
      <c r="E133" s="255"/>
      <c r="F133" s="255"/>
      <c r="G133" s="255" t="s">
        <v>48</v>
      </c>
      <c r="H133" s="255" t="s">
        <v>643</v>
      </c>
      <c r="I133" s="255" t="s">
        <v>46</v>
      </c>
      <c r="J133" s="255" t="s">
        <v>186</v>
      </c>
      <c r="K133" s="260" t="s">
        <v>187</v>
      </c>
      <c r="L133" s="255" t="s">
        <v>645</v>
      </c>
      <c r="M133" s="255" t="s">
        <v>183</v>
      </c>
      <c r="N133" s="255" t="s">
        <v>72</v>
      </c>
      <c r="O133" s="256" t="s">
        <v>48</v>
      </c>
      <c r="P133" s="133">
        <v>40000</v>
      </c>
      <c r="Q133" s="133">
        <v>40000</v>
      </c>
      <c r="R133" s="133">
        <v>40000</v>
      </c>
      <c r="S133" s="133">
        <f t="shared" si="0"/>
        <v>120000</v>
      </c>
      <c r="T133" s="257"/>
      <c r="U133" s="257"/>
      <c r="V133" s="387">
        <v>237377</v>
      </c>
      <c r="W133" s="387"/>
      <c r="X133" s="388" t="s">
        <v>34</v>
      </c>
      <c r="Y133" s="388"/>
      <c r="Z133" s="257"/>
      <c r="AA133" s="257"/>
    </row>
    <row r="134" spans="2:27" s="253" customFormat="1" ht="24.75" customHeight="1">
      <c r="B134" s="72" t="s">
        <v>347</v>
      </c>
      <c r="C134" s="255">
        <v>2022</v>
      </c>
      <c r="D134" s="255" t="s">
        <v>649</v>
      </c>
      <c r="E134" s="255" t="s">
        <v>649</v>
      </c>
      <c r="F134" s="255" t="s">
        <v>649</v>
      </c>
      <c r="G134" s="255" t="s">
        <v>32</v>
      </c>
      <c r="H134" s="255" t="s">
        <v>67</v>
      </c>
      <c r="I134" s="255" t="s">
        <v>650</v>
      </c>
      <c r="J134" s="255" t="s">
        <v>103</v>
      </c>
      <c r="K134" s="260" t="s">
        <v>104</v>
      </c>
      <c r="L134" s="255">
        <v>2</v>
      </c>
      <c r="M134" s="255" t="s">
        <v>99</v>
      </c>
      <c r="N134" s="255" t="s">
        <v>100</v>
      </c>
      <c r="O134" s="256" t="s">
        <v>32</v>
      </c>
      <c r="P134" s="133">
        <v>150000</v>
      </c>
      <c r="Q134" s="133">
        <v>100000</v>
      </c>
      <c r="R134" s="133">
        <v>50000</v>
      </c>
      <c r="S134" s="133">
        <v>300000</v>
      </c>
      <c r="T134" s="257" t="s">
        <v>649</v>
      </c>
      <c r="U134" s="257" t="s">
        <v>649</v>
      </c>
      <c r="V134" s="387">
        <v>237377</v>
      </c>
      <c r="W134" s="387"/>
      <c r="X134" s="388" t="s">
        <v>556</v>
      </c>
      <c r="Y134" s="388"/>
      <c r="Z134" s="257" t="s">
        <v>649</v>
      </c>
      <c r="AA134" s="257"/>
    </row>
    <row r="135" spans="2:27" s="253" customFormat="1" ht="24.75" customHeight="1">
      <c r="B135" s="72" t="s">
        <v>348</v>
      </c>
      <c r="C135" s="255">
        <v>2022</v>
      </c>
      <c r="D135" s="255" t="s">
        <v>649</v>
      </c>
      <c r="E135" s="255" t="s">
        <v>649</v>
      </c>
      <c r="F135" s="255" t="s">
        <v>649</v>
      </c>
      <c r="G135" s="255" t="s">
        <v>32</v>
      </c>
      <c r="H135" s="255" t="s">
        <v>67</v>
      </c>
      <c r="I135" s="255" t="s">
        <v>650</v>
      </c>
      <c r="J135" s="255" t="s">
        <v>101</v>
      </c>
      <c r="K135" s="260" t="s">
        <v>102</v>
      </c>
      <c r="L135" s="255">
        <v>2</v>
      </c>
      <c r="M135" s="255" t="s">
        <v>99</v>
      </c>
      <c r="N135" s="255" t="s">
        <v>100</v>
      </c>
      <c r="O135" s="256" t="s">
        <v>32</v>
      </c>
      <c r="P135" s="133">
        <v>150000</v>
      </c>
      <c r="Q135" s="133">
        <v>100000</v>
      </c>
      <c r="R135" s="133">
        <v>50000</v>
      </c>
      <c r="S135" s="133">
        <v>300000</v>
      </c>
      <c r="T135" s="257" t="s">
        <v>649</v>
      </c>
      <c r="U135" s="257" t="s">
        <v>649</v>
      </c>
      <c r="V135" s="387">
        <v>237377</v>
      </c>
      <c r="W135" s="387"/>
      <c r="X135" s="388" t="s">
        <v>556</v>
      </c>
      <c r="Y135" s="388"/>
      <c r="Z135" s="257" t="s">
        <v>649</v>
      </c>
      <c r="AA135" s="257"/>
    </row>
    <row r="136" spans="2:27" s="253" customFormat="1" ht="24.75" customHeight="1">
      <c r="B136" s="72" t="s">
        <v>349</v>
      </c>
      <c r="C136" s="255">
        <v>2022</v>
      </c>
      <c r="D136" s="255" t="s">
        <v>649</v>
      </c>
      <c r="E136" s="255" t="s">
        <v>649</v>
      </c>
      <c r="F136" s="255" t="s">
        <v>649</v>
      </c>
      <c r="G136" s="255" t="s">
        <v>32</v>
      </c>
      <c r="H136" s="255" t="s">
        <v>67</v>
      </c>
      <c r="I136" s="255" t="s">
        <v>650</v>
      </c>
      <c r="J136" s="255" t="s">
        <v>114</v>
      </c>
      <c r="K136" s="260" t="s">
        <v>188</v>
      </c>
      <c r="L136" s="255">
        <v>2</v>
      </c>
      <c r="M136" s="255" t="s">
        <v>99</v>
      </c>
      <c r="N136" s="255" t="s">
        <v>100</v>
      </c>
      <c r="O136" s="256" t="s">
        <v>32</v>
      </c>
      <c r="P136" s="133">
        <v>200000</v>
      </c>
      <c r="Q136" s="133">
        <v>50000</v>
      </c>
      <c r="R136" s="133">
        <v>50000</v>
      </c>
      <c r="S136" s="133">
        <v>300000</v>
      </c>
      <c r="T136" s="257" t="s">
        <v>649</v>
      </c>
      <c r="U136" s="257" t="s">
        <v>649</v>
      </c>
      <c r="V136" s="387">
        <v>237377</v>
      </c>
      <c r="W136" s="387"/>
      <c r="X136" s="388" t="s">
        <v>556</v>
      </c>
      <c r="Y136" s="388"/>
      <c r="Z136" s="257" t="s">
        <v>649</v>
      </c>
      <c r="AA136" s="257"/>
    </row>
    <row r="137" spans="2:27" s="254" customFormat="1" ht="24.75" customHeight="1">
      <c r="B137" s="72" t="s">
        <v>350</v>
      </c>
      <c r="C137" s="258">
        <v>2022</v>
      </c>
      <c r="D137" s="258"/>
      <c r="E137" s="258"/>
      <c r="F137" s="258"/>
      <c r="G137" s="258" t="s">
        <v>48</v>
      </c>
      <c r="H137" s="258" t="s">
        <v>643</v>
      </c>
      <c r="I137" s="258" t="s">
        <v>46</v>
      </c>
      <c r="J137" s="258" t="s">
        <v>186</v>
      </c>
      <c r="K137" s="261" t="s">
        <v>189</v>
      </c>
      <c r="L137" s="258" t="s">
        <v>645</v>
      </c>
      <c r="M137" s="258" t="s">
        <v>183</v>
      </c>
      <c r="N137" s="258" t="s">
        <v>72</v>
      </c>
      <c r="O137" s="258" t="s">
        <v>48</v>
      </c>
      <c r="P137" s="133">
        <v>50000</v>
      </c>
      <c r="Q137" s="133">
        <v>50000</v>
      </c>
      <c r="R137" s="133">
        <v>50000</v>
      </c>
      <c r="S137" s="133">
        <f>P137+Q137+R137</f>
        <v>150000</v>
      </c>
      <c r="T137" s="259"/>
      <c r="U137" s="259"/>
      <c r="V137" s="475">
        <v>237377</v>
      </c>
      <c r="W137" s="475"/>
      <c r="X137" s="476" t="s">
        <v>34</v>
      </c>
      <c r="Y137" s="476"/>
      <c r="Z137" s="259"/>
      <c r="AA137" s="259"/>
    </row>
    <row r="138" spans="2:27" s="253" customFormat="1" ht="24.75" customHeight="1">
      <c r="B138" s="72" t="s">
        <v>658</v>
      </c>
      <c r="C138" s="255">
        <v>2022</v>
      </c>
      <c r="D138" s="255"/>
      <c r="E138" s="255"/>
      <c r="F138" s="255"/>
      <c r="G138" s="255" t="s">
        <v>48</v>
      </c>
      <c r="H138" s="255" t="s">
        <v>643</v>
      </c>
      <c r="I138" s="255" t="s">
        <v>46</v>
      </c>
      <c r="J138" s="255" t="s">
        <v>186</v>
      </c>
      <c r="K138" s="260" t="s">
        <v>651</v>
      </c>
      <c r="L138" s="255" t="s">
        <v>645</v>
      </c>
      <c r="M138" s="255" t="s">
        <v>183</v>
      </c>
      <c r="N138" s="255" t="s">
        <v>72</v>
      </c>
      <c r="O138" s="256" t="s">
        <v>63</v>
      </c>
      <c r="P138" s="133">
        <v>79500</v>
      </c>
      <c r="Q138" s="133">
        <v>70500</v>
      </c>
      <c r="R138" s="133"/>
      <c r="S138" s="133">
        <v>150000</v>
      </c>
      <c r="T138" s="257"/>
      <c r="U138" s="257"/>
      <c r="V138" s="387">
        <v>237377</v>
      </c>
      <c r="W138" s="387"/>
      <c r="X138" s="388" t="s">
        <v>652</v>
      </c>
      <c r="Y138" s="388"/>
      <c r="Z138" s="387"/>
      <c r="AA138" s="387"/>
    </row>
    <row r="139" spans="2:27" s="253" customFormat="1" ht="24.75" customHeight="1">
      <c r="B139" s="72" t="s">
        <v>659</v>
      </c>
      <c r="C139" s="255">
        <v>2022</v>
      </c>
      <c r="D139" s="255"/>
      <c r="E139" s="255"/>
      <c r="F139" s="255"/>
      <c r="G139" s="255" t="s">
        <v>48</v>
      </c>
      <c r="H139" s="255" t="s">
        <v>643</v>
      </c>
      <c r="I139" s="255" t="s">
        <v>46</v>
      </c>
      <c r="J139" s="255" t="s">
        <v>653</v>
      </c>
      <c r="K139" s="260" t="s">
        <v>654</v>
      </c>
      <c r="L139" s="255" t="s">
        <v>645</v>
      </c>
      <c r="M139" s="255" t="s">
        <v>655</v>
      </c>
      <c r="N139" s="255" t="s">
        <v>656</v>
      </c>
      <c r="O139" s="255" t="s">
        <v>48</v>
      </c>
      <c r="P139" s="133">
        <v>150000</v>
      </c>
      <c r="Q139" s="133"/>
      <c r="R139" s="133"/>
      <c r="S139" s="133">
        <v>150000</v>
      </c>
      <c r="T139" s="257"/>
      <c r="U139" s="257"/>
      <c r="V139" s="387">
        <v>237377</v>
      </c>
      <c r="W139" s="387"/>
      <c r="X139" s="388" t="s">
        <v>657</v>
      </c>
      <c r="Y139" s="388"/>
      <c r="Z139" s="257"/>
      <c r="AA139" s="257"/>
    </row>
    <row r="140" spans="1:27" s="21" customFormat="1" ht="34.5" customHeight="1">
      <c r="A140" s="64"/>
      <c r="B140" s="12"/>
      <c r="C140" s="12"/>
      <c r="D140" s="12"/>
      <c r="E140" s="12"/>
      <c r="F140" s="12"/>
      <c r="G140" s="12"/>
      <c r="H140" s="12"/>
      <c r="I140" s="12"/>
      <c r="J140" s="63"/>
      <c r="K140" s="18"/>
      <c r="L140" s="12"/>
      <c r="M140" s="12"/>
      <c r="N140" s="12"/>
      <c r="O140" s="249"/>
      <c r="P140" s="250"/>
      <c r="Q140" s="251"/>
      <c r="R140" s="251"/>
      <c r="S140" s="252"/>
      <c r="T140" s="8"/>
      <c r="U140" s="8"/>
      <c r="V140" s="8"/>
      <c r="W140" s="8"/>
      <c r="X140" s="12"/>
      <c r="Y140" s="12"/>
      <c r="Z140" s="8"/>
      <c r="AA140" s="8"/>
    </row>
    <row r="141" spans="2:30" ht="34.5" customHeight="1" thickBot="1">
      <c r="B141" s="12"/>
      <c r="C141" s="8"/>
      <c r="D141" s="8"/>
      <c r="E141" s="40"/>
      <c r="F141" s="8"/>
      <c r="G141" s="8"/>
      <c r="H141" s="8"/>
      <c r="I141" s="8"/>
      <c r="J141" s="8"/>
      <c r="K141" s="45"/>
      <c r="L141" s="8"/>
      <c r="M141" s="8"/>
      <c r="N141" s="8"/>
      <c r="O141" s="8"/>
      <c r="P141" s="21"/>
      <c r="Q141" s="21"/>
      <c r="R141" s="21"/>
      <c r="S141" s="97"/>
      <c r="T141" s="21"/>
      <c r="U141" s="21"/>
      <c r="V141" s="8"/>
      <c r="W141" s="8"/>
      <c r="X141" s="8"/>
      <c r="Y141" s="8"/>
      <c r="Z141" s="8"/>
      <c r="AA141" s="8"/>
      <c r="AB141" s="21"/>
      <c r="AC141" s="114"/>
      <c r="AD141" s="21"/>
    </row>
    <row r="142" spans="2:30" ht="34.5" customHeight="1" thickBot="1">
      <c r="B142" s="44" t="s">
        <v>118</v>
      </c>
      <c r="E142" s="8"/>
      <c r="P142" s="311" t="s">
        <v>3</v>
      </c>
      <c r="Q142" s="311"/>
      <c r="R142" s="311"/>
      <c r="S142" s="311"/>
      <c r="T142" s="311"/>
      <c r="U142" s="311"/>
      <c r="V142" s="309" t="s">
        <v>66</v>
      </c>
      <c r="W142" s="309"/>
      <c r="X142" s="309"/>
      <c r="Y142" s="309"/>
      <c r="Z142" s="286" t="s">
        <v>51</v>
      </c>
      <c r="AA142" s="286"/>
      <c r="AB142" s="21"/>
      <c r="AC142" s="114"/>
      <c r="AD142" s="21"/>
    </row>
    <row r="143" spans="2:30" ht="34.5" customHeight="1" thickBot="1">
      <c r="B143" s="80"/>
      <c r="P143" s="311"/>
      <c r="Q143" s="311"/>
      <c r="R143" s="311"/>
      <c r="S143" s="311"/>
      <c r="T143" s="311"/>
      <c r="U143" s="311"/>
      <c r="V143" s="309"/>
      <c r="W143" s="309"/>
      <c r="X143" s="309"/>
      <c r="Y143" s="309"/>
      <c r="Z143" s="286"/>
      <c r="AA143" s="286"/>
      <c r="AB143" s="21"/>
      <c r="AC143" s="114"/>
      <c r="AD143" s="21"/>
    </row>
    <row r="144" spans="2:30" ht="34.5" customHeight="1" thickBot="1">
      <c r="B144" s="286" t="s">
        <v>393</v>
      </c>
      <c r="C144" s="286" t="s">
        <v>7</v>
      </c>
      <c r="D144" s="286" t="s">
        <v>8</v>
      </c>
      <c r="E144" s="286" t="s">
        <v>9</v>
      </c>
      <c r="F144" s="286" t="s">
        <v>10</v>
      </c>
      <c r="G144" s="288" t="s">
        <v>11</v>
      </c>
      <c r="H144" s="288" t="s">
        <v>145</v>
      </c>
      <c r="I144" s="302" t="s">
        <v>12</v>
      </c>
      <c r="J144" s="288" t="s">
        <v>13</v>
      </c>
      <c r="K144" s="351" t="s">
        <v>425</v>
      </c>
      <c r="L144" s="288" t="s">
        <v>123</v>
      </c>
      <c r="M144" s="286" t="s">
        <v>15</v>
      </c>
      <c r="N144" s="286" t="s">
        <v>16</v>
      </c>
      <c r="O144" s="286" t="s">
        <v>17</v>
      </c>
      <c r="P144" s="301" t="s">
        <v>535</v>
      </c>
      <c r="Q144" s="301" t="s">
        <v>536</v>
      </c>
      <c r="R144" s="286" t="s">
        <v>20</v>
      </c>
      <c r="S144" s="301" t="s">
        <v>21</v>
      </c>
      <c r="T144" s="286" t="s">
        <v>22</v>
      </c>
      <c r="U144" s="286"/>
      <c r="V144" s="286" t="s">
        <v>23</v>
      </c>
      <c r="W144" s="286"/>
      <c r="X144" s="286" t="s">
        <v>24</v>
      </c>
      <c r="Y144" s="286"/>
      <c r="Z144" s="286"/>
      <c r="AA144" s="286"/>
      <c r="AB144" s="21"/>
      <c r="AC144" s="114"/>
      <c r="AD144" s="21"/>
    </row>
    <row r="145" spans="2:30" ht="34.5" customHeight="1" thickBot="1">
      <c r="B145" s="286"/>
      <c r="C145" s="286"/>
      <c r="D145" s="286"/>
      <c r="E145" s="286"/>
      <c r="F145" s="286"/>
      <c r="G145" s="288"/>
      <c r="H145" s="288"/>
      <c r="I145" s="302"/>
      <c r="J145" s="288"/>
      <c r="K145" s="405"/>
      <c r="L145" s="352"/>
      <c r="M145" s="288"/>
      <c r="N145" s="288"/>
      <c r="O145" s="288"/>
      <c r="P145" s="301"/>
      <c r="Q145" s="301"/>
      <c r="R145" s="286"/>
      <c r="S145" s="301"/>
      <c r="T145" s="301" t="s">
        <v>25</v>
      </c>
      <c r="U145" s="286" t="s">
        <v>26</v>
      </c>
      <c r="V145" s="286"/>
      <c r="W145" s="286"/>
      <c r="X145" s="286"/>
      <c r="Y145" s="286"/>
      <c r="Z145" s="286"/>
      <c r="AA145" s="286"/>
      <c r="AB145" s="21"/>
      <c r="AC145" s="114"/>
      <c r="AD145" s="21"/>
    </row>
    <row r="146" spans="2:30" ht="34.5" customHeight="1" thickBot="1">
      <c r="B146" s="286"/>
      <c r="C146" s="286"/>
      <c r="D146" s="286"/>
      <c r="E146" s="286"/>
      <c r="F146" s="286"/>
      <c r="G146" s="46" t="s">
        <v>27</v>
      </c>
      <c r="H146" s="46" t="s">
        <v>132</v>
      </c>
      <c r="I146" s="46" t="s">
        <v>29</v>
      </c>
      <c r="J146" s="46" t="s">
        <v>119</v>
      </c>
      <c r="K146" s="351"/>
      <c r="L146" s="46" t="s">
        <v>124</v>
      </c>
      <c r="M146" s="286"/>
      <c r="N146" s="286"/>
      <c r="O146" s="286"/>
      <c r="P146" s="301"/>
      <c r="Q146" s="301"/>
      <c r="R146" s="286"/>
      <c r="S146" s="301"/>
      <c r="T146" s="301"/>
      <c r="U146" s="286"/>
      <c r="V146" s="286"/>
      <c r="W146" s="286"/>
      <c r="X146" s="286"/>
      <c r="Y146" s="286"/>
      <c r="Z146" s="286" t="s">
        <v>55</v>
      </c>
      <c r="AA146" s="286"/>
      <c r="AB146" s="21"/>
      <c r="AC146" s="114"/>
      <c r="AD146" s="21"/>
    </row>
    <row r="147" spans="2:27" s="2" customFormat="1" ht="34.5" customHeight="1" thickBot="1">
      <c r="B147" s="139" t="s">
        <v>292</v>
      </c>
      <c r="C147" s="139">
        <v>2022</v>
      </c>
      <c r="D147" s="139" t="s">
        <v>234</v>
      </c>
      <c r="E147" s="139" t="s">
        <v>48</v>
      </c>
      <c r="F147" s="139" t="s">
        <v>235</v>
      </c>
      <c r="G147" s="139" t="s">
        <v>48</v>
      </c>
      <c r="H147" s="139" t="s">
        <v>38</v>
      </c>
      <c r="I147" s="139" t="s">
        <v>46</v>
      </c>
      <c r="J147" s="139" t="s">
        <v>236</v>
      </c>
      <c r="K147" s="140" t="s">
        <v>237</v>
      </c>
      <c r="L147" s="139">
        <v>1</v>
      </c>
      <c r="M147" s="141" t="s">
        <v>238</v>
      </c>
      <c r="N147" s="139" t="s">
        <v>79</v>
      </c>
      <c r="O147" s="139" t="s">
        <v>48</v>
      </c>
      <c r="P147" s="60">
        <v>400000</v>
      </c>
      <c r="Q147" s="60"/>
      <c r="R147" s="60"/>
      <c r="S147" s="60">
        <f>R147+Q147+P147</f>
        <v>400000</v>
      </c>
      <c r="T147" s="139"/>
      <c r="U147" s="139"/>
      <c r="V147" s="477">
        <v>237377</v>
      </c>
      <c r="W147" s="478"/>
      <c r="X147" s="477" t="s">
        <v>34</v>
      </c>
      <c r="Y147" s="478"/>
      <c r="Z147" s="477"/>
      <c r="AA147" s="478"/>
    </row>
    <row r="148" spans="2:27" s="2" customFormat="1" ht="34.5" customHeight="1" thickBot="1">
      <c r="B148" s="139" t="s">
        <v>293</v>
      </c>
      <c r="C148" s="139">
        <v>2022</v>
      </c>
      <c r="D148" s="139" t="s">
        <v>234</v>
      </c>
      <c r="E148" s="139" t="s">
        <v>48</v>
      </c>
      <c r="F148" s="139" t="s">
        <v>235</v>
      </c>
      <c r="G148" s="139" t="s">
        <v>48</v>
      </c>
      <c r="H148" s="139" t="s">
        <v>38</v>
      </c>
      <c r="I148" s="139" t="s">
        <v>46</v>
      </c>
      <c r="J148" s="139" t="s">
        <v>239</v>
      </c>
      <c r="K148" s="140" t="s">
        <v>240</v>
      </c>
      <c r="L148" s="139">
        <v>1</v>
      </c>
      <c r="M148" s="141" t="s">
        <v>238</v>
      </c>
      <c r="N148" s="139" t="s">
        <v>79</v>
      </c>
      <c r="O148" s="139" t="s">
        <v>48</v>
      </c>
      <c r="P148" s="60">
        <v>600000</v>
      </c>
      <c r="Q148" s="60"/>
      <c r="R148" s="60"/>
      <c r="S148" s="60">
        <f>R148+Q148+P148</f>
        <v>600000</v>
      </c>
      <c r="T148" s="139"/>
      <c r="U148" s="139"/>
      <c r="V148" s="477">
        <v>237378</v>
      </c>
      <c r="W148" s="478"/>
      <c r="X148" s="477" t="s">
        <v>34</v>
      </c>
      <c r="Y148" s="478"/>
      <c r="Z148" s="477"/>
      <c r="AA148" s="478"/>
    </row>
    <row r="149" spans="2:27" s="2" customFormat="1" ht="34.5" customHeight="1" thickBot="1">
      <c r="B149" s="139" t="s">
        <v>294</v>
      </c>
      <c r="C149" s="139">
        <v>2022</v>
      </c>
      <c r="D149" s="139" t="s">
        <v>241</v>
      </c>
      <c r="E149" s="139" t="s">
        <v>48</v>
      </c>
      <c r="F149" s="139" t="s">
        <v>235</v>
      </c>
      <c r="G149" s="139" t="s">
        <v>48</v>
      </c>
      <c r="H149" s="139" t="s">
        <v>38</v>
      </c>
      <c r="I149" s="139" t="s">
        <v>46</v>
      </c>
      <c r="J149" s="139" t="s">
        <v>84</v>
      </c>
      <c r="K149" s="140" t="s">
        <v>242</v>
      </c>
      <c r="L149" s="139">
        <v>1</v>
      </c>
      <c r="M149" s="141" t="s">
        <v>238</v>
      </c>
      <c r="N149" s="139" t="s">
        <v>243</v>
      </c>
      <c r="O149" s="139" t="s">
        <v>48</v>
      </c>
      <c r="P149" s="60">
        <v>500000</v>
      </c>
      <c r="Q149" s="60"/>
      <c r="R149" s="60"/>
      <c r="S149" s="60">
        <f>R149+Q149+P149</f>
        <v>500000</v>
      </c>
      <c r="T149" s="139"/>
      <c r="U149" s="139"/>
      <c r="V149" s="477">
        <v>237379</v>
      </c>
      <c r="W149" s="478"/>
      <c r="X149" s="477" t="s">
        <v>34</v>
      </c>
      <c r="Y149" s="478"/>
      <c r="Z149" s="477"/>
      <c r="AA149" s="478"/>
    </row>
    <row r="150" spans="2:27" s="2" customFormat="1" ht="34.5" customHeight="1" thickBot="1">
      <c r="B150" s="139" t="s">
        <v>295</v>
      </c>
      <c r="C150" s="139">
        <v>2022</v>
      </c>
      <c r="D150" s="139" t="s">
        <v>234</v>
      </c>
      <c r="E150" s="139" t="s">
        <v>48</v>
      </c>
      <c r="F150" s="139" t="s">
        <v>235</v>
      </c>
      <c r="G150" s="139" t="s">
        <v>48</v>
      </c>
      <c r="H150" s="139" t="s">
        <v>38</v>
      </c>
      <c r="I150" s="139" t="s">
        <v>46</v>
      </c>
      <c r="J150" s="139" t="s">
        <v>244</v>
      </c>
      <c r="K150" s="140" t="s">
        <v>245</v>
      </c>
      <c r="L150" s="139">
        <v>1</v>
      </c>
      <c r="M150" s="141" t="s">
        <v>238</v>
      </c>
      <c r="N150" s="139" t="s">
        <v>79</v>
      </c>
      <c r="O150" s="139" t="s">
        <v>48</v>
      </c>
      <c r="P150" s="60">
        <v>500000</v>
      </c>
      <c r="Q150" s="60"/>
      <c r="R150" s="60"/>
      <c r="S150" s="60">
        <f>R150+Q150+P150</f>
        <v>500000</v>
      </c>
      <c r="T150" s="139"/>
      <c r="U150" s="139"/>
      <c r="V150" s="477">
        <v>237380</v>
      </c>
      <c r="W150" s="478"/>
      <c r="X150" s="477" t="s">
        <v>34</v>
      </c>
      <c r="Y150" s="478"/>
      <c r="Z150" s="477"/>
      <c r="AA150" s="478"/>
    </row>
    <row r="151" spans="2:27" s="2" customFormat="1" ht="34.5" customHeight="1" thickBot="1">
      <c r="B151" s="139" t="s">
        <v>296</v>
      </c>
      <c r="C151" s="139">
        <v>2022</v>
      </c>
      <c r="D151" s="139" t="s">
        <v>234</v>
      </c>
      <c r="E151" s="139" t="s">
        <v>48</v>
      </c>
      <c r="F151" s="139" t="s">
        <v>235</v>
      </c>
      <c r="G151" s="139" t="s">
        <v>48</v>
      </c>
      <c r="H151" s="139" t="s">
        <v>38</v>
      </c>
      <c r="I151" s="139" t="s">
        <v>46</v>
      </c>
      <c r="J151" s="139" t="s">
        <v>239</v>
      </c>
      <c r="K151" s="140" t="s">
        <v>246</v>
      </c>
      <c r="L151" s="139">
        <v>1</v>
      </c>
      <c r="M151" s="141" t="s">
        <v>238</v>
      </c>
      <c r="N151" s="139" t="s">
        <v>79</v>
      </c>
      <c r="O151" s="139" t="s">
        <v>48</v>
      </c>
      <c r="P151" s="60">
        <v>500000</v>
      </c>
      <c r="Q151" s="60"/>
      <c r="R151" s="60"/>
      <c r="S151" s="60">
        <f>R151+Q151+P151</f>
        <v>500000</v>
      </c>
      <c r="T151" s="139"/>
      <c r="U151" s="139"/>
      <c r="V151" s="477">
        <v>237381</v>
      </c>
      <c r="W151" s="478"/>
      <c r="X151" s="477" t="s">
        <v>34</v>
      </c>
      <c r="Y151" s="478"/>
      <c r="Z151" s="477"/>
      <c r="AA151" s="478"/>
    </row>
    <row r="152" spans="1:27" s="1" customFormat="1" ht="34.5" customHeight="1" thickBot="1">
      <c r="A152" s="2"/>
      <c r="B152" s="139" t="s">
        <v>297</v>
      </c>
      <c r="C152" s="139">
        <v>2022</v>
      </c>
      <c r="D152" s="139" t="s">
        <v>88</v>
      </c>
      <c r="E152" s="139" t="s">
        <v>48</v>
      </c>
      <c r="F152" s="139" t="s">
        <v>137</v>
      </c>
      <c r="G152" s="139" t="s">
        <v>48</v>
      </c>
      <c r="H152" s="139" t="s">
        <v>38</v>
      </c>
      <c r="I152" s="139" t="s">
        <v>391</v>
      </c>
      <c r="J152" s="139" t="s">
        <v>247</v>
      </c>
      <c r="K152" s="142" t="s">
        <v>248</v>
      </c>
      <c r="L152" s="139">
        <v>1</v>
      </c>
      <c r="M152" s="139" t="s">
        <v>249</v>
      </c>
      <c r="N152" s="139" t="s">
        <v>79</v>
      </c>
      <c r="O152" s="139" t="s">
        <v>250</v>
      </c>
      <c r="P152" s="60">
        <v>81967.21</v>
      </c>
      <c r="Q152" s="60"/>
      <c r="R152" s="60"/>
      <c r="S152" s="60">
        <v>81967.21</v>
      </c>
      <c r="T152" s="139"/>
      <c r="U152" s="139"/>
      <c r="V152" s="477">
        <v>237382</v>
      </c>
      <c r="W152" s="478"/>
      <c r="X152" s="477" t="s">
        <v>34</v>
      </c>
      <c r="Y152" s="478"/>
      <c r="Z152" s="477"/>
      <c r="AA152" s="478"/>
    </row>
    <row r="153" spans="1:27" s="1" customFormat="1" ht="34.5" customHeight="1" thickBot="1">
      <c r="A153" s="2"/>
      <c r="B153" s="139" t="s">
        <v>298</v>
      </c>
      <c r="C153" s="139">
        <v>2022</v>
      </c>
      <c r="D153" s="139" t="s">
        <v>88</v>
      </c>
      <c r="E153" s="139" t="s">
        <v>48</v>
      </c>
      <c r="F153" s="139" t="s">
        <v>137</v>
      </c>
      <c r="G153" s="139" t="s">
        <v>48</v>
      </c>
      <c r="H153" s="139" t="s">
        <v>38</v>
      </c>
      <c r="I153" s="139" t="s">
        <v>391</v>
      </c>
      <c r="J153" s="139" t="s">
        <v>247</v>
      </c>
      <c r="K153" s="142" t="s">
        <v>404</v>
      </c>
      <c r="L153" s="139">
        <v>1</v>
      </c>
      <c r="M153" s="139" t="s">
        <v>249</v>
      </c>
      <c r="N153" s="139" t="s">
        <v>79</v>
      </c>
      <c r="O153" s="139" t="s">
        <v>250</v>
      </c>
      <c r="P153" s="60">
        <v>81967.21</v>
      </c>
      <c r="Q153" s="60"/>
      <c r="R153" s="60"/>
      <c r="S153" s="60">
        <v>81967.21</v>
      </c>
      <c r="T153" s="139"/>
      <c r="U153" s="139"/>
      <c r="V153" s="477">
        <v>237383</v>
      </c>
      <c r="W153" s="478"/>
      <c r="X153" s="477" t="s">
        <v>34</v>
      </c>
      <c r="Y153" s="478"/>
      <c r="Z153" s="477"/>
      <c r="AA153" s="478"/>
    </row>
    <row r="154" spans="1:27" s="1" customFormat="1" ht="34.5" customHeight="1">
      <c r="A154" s="2"/>
      <c r="B154" s="139" t="s">
        <v>301</v>
      </c>
      <c r="C154" s="139">
        <v>2022</v>
      </c>
      <c r="D154" s="139"/>
      <c r="E154" s="139" t="s">
        <v>115</v>
      </c>
      <c r="F154" s="139" t="s">
        <v>48</v>
      </c>
      <c r="G154" s="139" t="s">
        <v>48</v>
      </c>
      <c r="H154" s="139" t="s">
        <v>38</v>
      </c>
      <c r="I154" s="139" t="s">
        <v>391</v>
      </c>
      <c r="J154" s="139"/>
      <c r="K154" s="142" t="s">
        <v>422</v>
      </c>
      <c r="L154" s="139">
        <v>1</v>
      </c>
      <c r="M154" s="139" t="s">
        <v>120</v>
      </c>
      <c r="N154" s="141" t="s">
        <v>254</v>
      </c>
      <c r="O154" s="139" t="s">
        <v>48</v>
      </c>
      <c r="P154" s="60" t="s">
        <v>255</v>
      </c>
      <c r="Q154" s="60" t="s">
        <v>256</v>
      </c>
      <c r="R154" s="60"/>
      <c r="S154" s="60" t="s">
        <v>257</v>
      </c>
      <c r="T154" s="139"/>
      <c r="U154" s="139"/>
      <c r="V154" s="471"/>
      <c r="W154" s="472"/>
      <c r="X154" s="471"/>
      <c r="Y154" s="472"/>
      <c r="Z154" s="477"/>
      <c r="AA154" s="478"/>
    </row>
    <row r="155" spans="1:27" s="1" customFormat="1" ht="34.5" customHeight="1">
      <c r="A155" s="2"/>
      <c r="B155" s="139" t="s">
        <v>302</v>
      </c>
      <c r="C155" s="139">
        <v>2022</v>
      </c>
      <c r="D155" s="139" t="s">
        <v>258</v>
      </c>
      <c r="E155" s="139" t="s">
        <v>48</v>
      </c>
      <c r="F155" s="139" t="s">
        <v>115</v>
      </c>
      <c r="G155" s="139" t="s">
        <v>48</v>
      </c>
      <c r="H155" s="139" t="s">
        <v>38</v>
      </c>
      <c r="I155" s="139" t="s">
        <v>391</v>
      </c>
      <c r="J155" s="139"/>
      <c r="K155" s="142" t="s">
        <v>259</v>
      </c>
      <c r="L155" s="139">
        <v>1</v>
      </c>
      <c r="M155" s="139" t="s">
        <v>120</v>
      </c>
      <c r="N155" s="139" t="s">
        <v>79</v>
      </c>
      <c r="O155" s="139" t="s">
        <v>48</v>
      </c>
      <c r="P155" s="60">
        <v>50000</v>
      </c>
      <c r="Q155" s="60"/>
      <c r="R155" s="60"/>
      <c r="S155" s="60">
        <v>50000</v>
      </c>
      <c r="T155" s="139"/>
      <c r="U155" s="139"/>
      <c r="V155" s="471"/>
      <c r="W155" s="472"/>
      <c r="X155" s="471"/>
      <c r="Y155" s="472"/>
      <c r="Z155" s="471" t="s">
        <v>48</v>
      </c>
      <c r="AA155" s="472"/>
    </row>
    <row r="156" spans="1:27" s="1" customFormat="1" ht="34.5" customHeight="1">
      <c r="A156" s="2"/>
      <c r="B156" s="139" t="s">
        <v>303</v>
      </c>
      <c r="C156" s="139">
        <v>2022</v>
      </c>
      <c r="D156" s="139" t="s">
        <v>258</v>
      </c>
      <c r="E156" s="139" t="s">
        <v>48</v>
      </c>
      <c r="F156" s="139" t="s">
        <v>115</v>
      </c>
      <c r="G156" s="139" t="s">
        <v>48</v>
      </c>
      <c r="H156" s="139" t="s">
        <v>38</v>
      </c>
      <c r="I156" s="139" t="s">
        <v>391</v>
      </c>
      <c r="J156" s="139"/>
      <c r="K156" s="142" t="s">
        <v>397</v>
      </c>
      <c r="L156" s="139">
        <v>1</v>
      </c>
      <c r="M156" s="139" t="s">
        <v>120</v>
      </c>
      <c r="N156" s="139" t="s">
        <v>260</v>
      </c>
      <c r="O156" s="139" t="s">
        <v>48</v>
      </c>
      <c r="P156" s="60" t="s">
        <v>261</v>
      </c>
      <c r="Q156" s="60"/>
      <c r="R156" s="60"/>
      <c r="S156" s="60" t="s">
        <v>261</v>
      </c>
      <c r="T156" s="139"/>
      <c r="U156" s="139"/>
      <c r="V156" s="471"/>
      <c r="W156" s="472"/>
      <c r="X156" s="471"/>
      <c r="Y156" s="472"/>
      <c r="Z156" s="471" t="s">
        <v>48</v>
      </c>
      <c r="AA156" s="472"/>
    </row>
    <row r="157" spans="1:27" s="1" customFormat="1" ht="34.5" customHeight="1">
      <c r="A157" s="2"/>
      <c r="B157" s="139" t="s">
        <v>304</v>
      </c>
      <c r="C157" s="139">
        <v>2022</v>
      </c>
      <c r="D157" s="139" t="s">
        <v>258</v>
      </c>
      <c r="E157" s="139" t="s">
        <v>48</v>
      </c>
      <c r="F157" s="139" t="s">
        <v>115</v>
      </c>
      <c r="G157" s="139" t="s">
        <v>48</v>
      </c>
      <c r="H157" s="139" t="s">
        <v>38</v>
      </c>
      <c r="I157" s="139" t="s">
        <v>391</v>
      </c>
      <c r="J157" s="139"/>
      <c r="K157" s="142" t="s">
        <v>273</v>
      </c>
      <c r="L157" s="139">
        <v>1</v>
      </c>
      <c r="M157" s="139" t="s">
        <v>120</v>
      </c>
      <c r="N157" s="139" t="s">
        <v>262</v>
      </c>
      <c r="O157" s="139" t="s">
        <v>48</v>
      </c>
      <c r="P157" s="60" t="s">
        <v>396</v>
      </c>
      <c r="Q157" s="60"/>
      <c r="R157" s="60"/>
      <c r="S157" s="60" t="s">
        <v>396</v>
      </c>
      <c r="T157" s="139"/>
      <c r="U157" s="139"/>
      <c r="V157" s="471"/>
      <c r="W157" s="472"/>
      <c r="X157" s="471"/>
      <c r="Y157" s="472"/>
      <c r="Z157" s="471" t="s">
        <v>48</v>
      </c>
      <c r="AA157" s="472"/>
    </row>
    <row r="158" spans="2:27" s="2" customFormat="1" ht="34.5" customHeight="1">
      <c r="B158" s="139" t="s">
        <v>305</v>
      </c>
      <c r="C158" s="139">
        <v>2022</v>
      </c>
      <c r="D158" s="139" t="s">
        <v>258</v>
      </c>
      <c r="E158" s="139" t="s">
        <v>48</v>
      </c>
      <c r="F158" s="139" t="s">
        <v>115</v>
      </c>
      <c r="G158" s="139" t="s">
        <v>48</v>
      </c>
      <c r="H158" s="139" t="s">
        <v>38</v>
      </c>
      <c r="I158" s="139" t="s">
        <v>391</v>
      </c>
      <c r="J158" s="139"/>
      <c r="K158" s="142" t="s">
        <v>263</v>
      </c>
      <c r="L158" s="139">
        <v>1</v>
      </c>
      <c r="M158" s="139" t="s">
        <v>120</v>
      </c>
      <c r="N158" s="139" t="s">
        <v>398</v>
      </c>
      <c r="O158" s="139" t="s">
        <v>48</v>
      </c>
      <c r="P158" s="143" t="s">
        <v>534</v>
      </c>
      <c r="Q158" s="60">
        <v>0</v>
      </c>
      <c r="S158" s="60" t="s">
        <v>534</v>
      </c>
      <c r="T158" s="139"/>
      <c r="U158" s="139"/>
      <c r="V158" s="471"/>
      <c r="W158" s="472"/>
      <c r="X158" s="471"/>
      <c r="Y158" s="472"/>
      <c r="Z158" s="479" t="s">
        <v>537</v>
      </c>
      <c r="AA158" s="472"/>
    </row>
    <row r="159" spans="1:27" s="1" customFormat="1" ht="34.5" customHeight="1">
      <c r="A159" s="2"/>
      <c r="B159" s="139" t="s">
        <v>306</v>
      </c>
      <c r="C159" s="139">
        <v>2022</v>
      </c>
      <c r="D159" s="139" t="s">
        <v>258</v>
      </c>
      <c r="E159" s="139" t="s">
        <v>48</v>
      </c>
      <c r="F159" s="139" t="s">
        <v>115</v>
      </c>
      <c r="G159" s="139" t="s">
        <v>48</v>
      </c>
      <c r="H159" s="139" t="s">
        <v>38</v>
      </c>
      <c r="I159" s="139" t="s">
        <v>391</v>
      </c>
      <c r="J159" s="139"/>
      <c r="K159" s="142" t="s">
        <v>264</v>
      </c>
      <c r="L159" s="139">
        <v>1</v>
      </c>
      <c r="M159" s="139" t="s">
        <v>120</v>
      </c>
      <c r="N159" s="139" t="s">
        <v>265</v>
      </c>
      <c r="O159" s="139" t="s">
        <v>48</v>
      </c>
      <c r="P159" s="60" t="s">
        <v>266</v>
      </c>
      <c r="Q159" s="60"/>
      <c r="R159" s="60"/>
      <c r="S159" s="60" t="s">
        <v>266</v>
      </c>
      <c r="T159" s="139"/>
      <c r="U159" s="139"/>
      <c r="V159" s="471"/>
      <c r="W159" s="472"/>
      <c r="X159" s="471"/>
      <c r="Y159" s="472"/>
      <c r="Z159" s="471" t="s">
        <v>48</v>
      </c>
      <c r="AA159" s="472"/>
    </row>
    <row r="160" spans="1:27" s="1" customFormat="1" ht="34.5" customHeight="1">
      <c r="A160" s="2"/>
      <c r="B160" s="139" t="s">
        <v>307</v>
      </c>
      <c r="C160" s="139">
        <v>2022</v>
      </c>
      <c r="D160" s="139" t="s">
        <v>258</v>
      </c>
      <c r="E160" s="139" t="s">
        <v>48</v>
      </c>
      <c r="F160" s="139" t="s">
        <v>115</v>
      </c>
      <c r="G160" s="139" t="s">
        <v>48</v>
      </c>
      <c r="H160" s="139" t="s">
        <v>38</v>
      </c>
      <c r="I160" s="139" t="s">
        <v>391</v>
      </c>
      <c r="J160" s="139"/>
      <c r="K160" s="142" t="s">
        <v>267</v>
      </c>
      <c r="L160" s="139">
        <v>1</v>
      </c>
      <c r="M160" s="139" t="s">
        <v>120</v>
      </c>
      <c r="N160" s="139" t="s">
        <v>268</v>
      </c>
      <c r="O160" s="139" t="s">
        <v>48</v>
      </c>
      <c r="P160" s="60" t="s">
        <v>269</v>
      </c>
      <c r="Q160" s="60"/>
      <c r="R160" s="60"/>
      <c r="S160" s="60" t="s">
        <v>269</v>
      </c>
      <c r="T160" s="139"/>
      <c r="U160" s="139"/>
      <c r="V160" s="471"/>
      <c r="W160" s="472"/>
      <c r="X160" s="471"/>
      <c r="Y160" s="472"/>
      <c r="Z160" s="471" t="s">
        <v>48</v>
      </c>
      <c r="AA160" s="472"/>
    </row>
    <row r="161" spans="1:28" s="1" customFormat="1" ht="34.5" customHeight="1">
      <c r="A161" s="2"/>
      <c r="B161" s="139" t="s">
        <v>308</v>
      </c>
      <c r="C161" s="139">
        <v>2022</v>
      </c>
      <c r="D161" s="139" t="s">
        <v>258</v>
      </c>
      <c r="E161" s="139" t="s">
        <v>48</v>
      </c>
      <c r="F161" s="139" t="s">
        <v>115</v>
      </c>
      <c r="G161" s="139" t="s">
        <v>48</v>
      </c>
      <c r="H161" s="139" t="s">
        <v>38</v>
      </c>
      <c r="I161" s="139" t="s">
        <v>391</v>
      </c>
      <c r="J161" s="139"/>
      <c r="K161" s="142" t="s">
        <v>270</v>
      </c>
      <c r="L161" s="139">
        <v>1</v>
      </c>
      <c r="M161" s="139" t="s">
        <v>120</v>
      </c>
      <c r="N161" s="139" t="s">
        <v>271</v>
      </c>
      <c r="O161" s="139" t="s">
        <v>48</v>
      </c>
      <c r="P161" s="60" t="s">
        <v>272</v>
      </c>
      <c r="Q161" s="60"/>
      <c r="R161" s="60"/>
      <c r="S161" s="60" t="s">
        <v>272</v>
      </c>
      <c r="T161" s="139"/>
      <c r="U161" s="139"/>
      <c r="V161" s="471"/>
      <c r="W161" s="472"/>
      <c r="X161" s="471"/>
      <c r="Y161" s="472"/>
      <c r="Z161" s="471" t="s">
        <v>48</v>
      </c>
      <c r="AA161" s="472"/>
      <c r="AB161" s="144"/>
    </row>
    <row r="162" spans="1:28" s="1" customFormat="1" ht="34.5" customHeight="1">
      <c r="A162" s="2"/>
      <c r="B162" s="145" t="s">
        <v>309</v>
      </c>
      <c r="C162" s="145">
        <v>2022</v>
      </c>
      <c r="D162" s="145"/>
      <c r="E162" s="145" t="s">
        <v>48</v>
      </c>
      <c r="F162" s="145" t="s">
        <v>115</v>
      </c>
      <c r="G162" s="145" t="s">
        <v>48</v>
      </c>
      <c r="H162" s="145" t="s">
        <v>38</v>
      </c>
      <c r="I162" s="145" t="s">
        <v>391</v>
      </c>
      <c r="J162" s="145"/>
      <c r="K162" s="146" t="s">
        <v>403</v>
      </c>
      <c r="L162" s="145">
        <v>1</v>
      </c>
      <c r="M162" s="145" t="s">
        <v>120</v>
      </c>
      <c r="N162" s="145" t="s">
        <v>79</v>
      </c>
      <c r="O162" s="145" t="s">
        <v>48</v>
      </c>
      <c r="P162" s="109">
        <v>153847</v>
      </c>
      <c r="Q162" s="109"/>
      <c r="R162" s="109"/>
      <c r="S162" s="109">
        <v>153847</v>
      </c>
      <c r="T162" s="145"/>
      <c r="U162" s="145"/>
      <c r="V162" s="471"/>
      <c r="W162" s="472"/>
      <c r="X162" s="471" t="s">
        <v>121</v>
      </c>
      <c r="Y162" s="472"/>
      <c r="Z162" s="471" t="s">
        <v>48</v>
      </c>
      <c r="AA162" s="472"/>
      <c r="AB162" s="144"/>
    </row>
    <row r="163" spans="1:27" s="1" customFormat="1" ht="34.5" customHeight="1">
      <c r="A163" s="12"/>
      <c r="B163" s="139" t="s">
        <v>489</v>
      </c>
      <c r="C163" s="72">
        <v>2022</v>
      </c>
      <c r="D163" s="72" t="s">
        <v>440</v>
      </c>
      <c r="E163" s="77" t="s">
        <v>32</v>
      </c>
      <c r="F163" s="77" t="s">
        <v>32</v>
      </c>
      <c r="G163" s="72" t="s">
        <v>32</v>
      </c>
      <c r="H163" s="72" t="s">
        <v>38</v>
      </c>
      <c r="I163" s="72" t="s">
        <v>46</v>
      </c>
      <c r="J163" s="72" t="s">
        <v>441</v>
      </c>
      <c r="K163" s="73" t="s">
        <v>442</v>
      </c>
      <c r="L163" s="72"/>
      <c r="M163" s="72" t="s">
        <v>443</v>
      </c>
      <c r="N163" s="72" t="s">
        <v>113</v>
      </c>
      <c r="O163" s="77"/>
      <c r="P163" s="76">
        <v>512569</v>
      </c>
      <c r="Q163" s="76">
        <v>512569</v>
      </c>
      <c r="R163" s="76">
        <v>512569</v>
      </c>
      <c r="S163" s="76">
        <f>SUM(P163:R163)</f>
        <v>1537707</v>
      </c>
      <c r="T163" s="77"/>
      <c r="U163" s="77"/>
      <c r="V163" s="328" t="s">
        <v>444</v>
      </c>
      <c r="W163" s="328"/>
      <c r="X163" s="294"/>
      <c r="Y163" s="294"/>
      <c r="Z163" s="294"/>
      <c r="AA163" s="294"/>
    </row>
    <row r="164" spans="1:27" s="207" customFormat="1" ht="34.5" customHeight="1">
      <c r="A164" s="473"/>
      <c r="B164" s="139" t="s">
        <v>632</v>
      </c>
      <c r="C164" s="33">
        <v>2021</v>
      </c>
      <c r="D164" s="33" t="s">
        <v>557</v>
      </c>
      <c r="E164" s="33" t="s">
        <v>48</v>
      </c>
      <c r="F164" s="33" t="s">
        <v>115</v>
      </c>
      <c r="G164" s="33" t="s">
        <v>48</v>
      </c>
      <c r="H164" s="30" t="s">
        <v>38</v>
      </c>
      <c r="I164" s="33" t="s">
        <v>391</v>
      </c>
      <c r="J164" s="30" t="s">
        <v>558</v>
      </c>
      <c r="K164" s="31" t="s">
        <v>559</v>
      </c>
      <c r="L164" s="33">
        <v>1</v>
      </c>
      <c r="M164" s="30" t="s">
        <v>560</v>
      </c>
      <c r="N164" s="33" t="s">
        <v>561</v>
      </c>
      <c r="O164" s="30" t="s">
        <v>562</v>
      </c>
      <c r="P164" s="60">
        <v>500000</v>
      </c>
      <c r="Q164" s="60">
        <f>2933077.86885246-500000</f>
        <v>2433077.86885246</v>
      </c>
      <c r="R164" s="60"/>
      <c r="S164" s="60">
        <f>+Q164+P164</f>
        <v>2933077.86885246</v>
      </c>
      <c r="T164" s="60"/>
      <c r="U164" s="33"/>
      <c r="V164" s="322">
        <v>226120</v>
      </c>
      <c r="W164" s="322"/>
      <c r="X164" s="320" t="s">
        <v>575</v>
      </c>
      <c r="Y164" s="320"/>
      <c r="Z164" s="322" t="s">
        <v>48</v>
      </c>
      <c r="AA164" s="322"/>
    </row>
    <row r="165" spans="1:27" s="207" customFormat="1" ht="34.5" customHeight="1">
      <c r="A165" s="473"/>
      <c r="B165" s="139" t="s">
        <v>619</v>
      </c>
      <c r="C165" s="33">
        <v>2022</v>
      </c>
      <c r="D165" s="33" t="s">
        <v>557</v>
      </c>
      <c r="E165" s="33" t="s">
        <v>48</v>
      </c>
      <c r="F165" s="33" t="s">
        <v>115</v>
      </c>
      <c r="G165" s="33" t="s">
        <v>48</v>
      </c>
      <c r="H165" s="30" t="s">
        <v>38</v>
      </c>
      <c r="I165" s="33" t="s">
        <v>505</v>
      </c>
      <c r="J165" s="33" t="s">
        <v>563</v>
      </c>
      <c r="K165" s="32" t="s">
        <v>564</v>
      </c>
      <c r="L165" s="33">
        <v>1</v>
      </c>
      <c r="M165" s="30" t="s">
        <v>560</v>
      </c>
      <c r="N165" s="33" t="s">
        <v>507</v>
      </c>
      <c r="O165" s="30" t="s">
        <v>565</v>
      </c>
      <c r="P165" s="60">
        <v>100000</v>
      </c>
      <c r="Q165" s="60"/>
      <c r="R165" s="60"/>
      <c r="S165" s="60">
        <f>+P165</f>
        <v>100000</v>
      </c>
      <c r="T165" s="60"/>
      <c r="U165" s="33"/>
      <c r="V165" s="322">
        <v>226120</v>
      </c>
      <c r="W165" s="322"/>
      <c r="X165" s="320" t="s">
        <v>575</v>
      </c>
      <c r="Y165" s="320"/>
      <c r="Z165" s="322" t="s">
        <v>48</v>
      </c>
      <c r="AA165" s="322"/>
    </row>
    <row r="166" spans="1:27" s="207" customFormat="1" ht="34.5" customHeight="1">
      <c r="A166" s="473"/>
      <c r="B166" s="139" t="s">
        <v>615</v>
      </c>
      <c r="C166" s="33">
        <v>2022</v>
      </c>
      <c r="D166" s="33" t="s">
        <v>557</v>
      </c>
      <c r="E166" s="33" t="s">
        <v>48</v>
      </c>
      <c r="F166" s="33" t="s">
        <v>115</v>
      </c>
      <c r="G166" s="33" t="s">
        <v>48</v>
      </c>
      <c r="H166" s="30" t="s">
        <v>38</v>
      </c>
      <c r="I166" s="33" t="s">
        <v>391</v>
      </c>
      <c r="J166" s="33" t="s">
        <v>566</v>
      </c>
      <c r="K166" s="31" t="s">
        <v>567</v>
      </c>
      <c r="L166" s="33">
        <v>1</v>
      </c>
      <c r="M166" s="30" t="s">
        <v>560</v>
      </c>
      <c r="N166" s="33" t="s">
        <v>568</v>
      </c>
      <c r="O166" s="30" t="s">
        <v>569</v>
      </c>
      <c r="P166" s="60"/>
      <c r="Q166" s="60">
        <v>40000</v>
      </c>
      <c r="R166" s="60"/>
      <c r="S166" s="60">
        <f>+Q166</f>
        <v>40000</v>
      </c>
      <c r="T166" s="60"/>
      <c r="U166" s="33"/>
      <c r="V166" s="322">
        <v>226120</v>
      </c>
      <c r="W166" s="322"/>
      <c r="X166" s="320" t="s">
        <v>575</v>
      </c>
      <c r="Y166" s="320"/>
      <c r="Z166" s="459"/>
      <c r="AA166" s="459"/>
    </row>
    <row r="167" spans="1:27" s="207" customFormat="1" ht="34.5" customHeight="1">
      <c r="A167" s="183"/>
      <c r="B167" s="139" t="s">
        <v>616</v>
      </c>
      <c r="C167" s="30">
        <v>2022</v>
      </c>
      <c r="D167" s="30" t="s">
        <v>570</v>
      </c>
      <c r="E167" s="30" t="s">
        <v>89</v>
      </c>
      <c r="F167" s="30" t="s">
        <v>571</v>
      </c>
      <c r="G167" s="30" t="s">
        <v>89</v>
      </c>
      <c r="H167" s="30" t="s">
        <v>67</v>
      </c>
      <c r="I167" s="30" t="s">
        <v>46</v>
      </c>
      <c r="J167" s="30" t="s">
        <v>572</v>
      </c>
      <c r="K167" s="31" t="s">
        <v>580</v>
      </c>
      <c r="L167" s="30">
        <v>1</v>
      </c>
      <c r="M167" s="30" t="s">
        <v>573</v>
      </c>
      <c r="N167" s="30" t="s">
        <v>574</v>
      </c>
      <c r="O167" s="30" t="s">
        <v>61</v>
      </c>
      <c r="P167" s="60">
        <v>60000</v>
      </c>
      <c r="Q167" s="60">
        <v>60000</v>
      </c>
      <c r="R167" s="60"/>
      <c r="S167" s="60">
        <v>120000</v>
      </c>
      <c r="T167" s="60"/>
      <c r="U167" s="224"/>
      <c r="V167" s="320">
        <v>226120</v>
      </c>
      <c r="W167" s="320"/>
      <c r="X167" s="320" t="s">
        <v>575</v>
      </c>
      <c r="Y167" s="320"/>
      <c r="Z167" s="459"/>
      <c r="AA167" s="459"/>
    </row>
    <row r="168" spans="1:27" s="16" customFormat="1" ht="34.5" customHeight="1">
      <c r="A168" s="470"/>
      <c r="B168" s="139" t="s">
        <v>299</v>
      </c>
      <c r="C168" s="30">
        <v>2022</v>
      </c>
      <c r="D168" s="30" t="s">
        <v>576</v>
      </c>
      <c r="E168" s="33" t="s">
        <v>32</v>
      </c>
      <c r="F168" s="33" t="s">
        <v>252</v>
      </c>
      <c r="G168" s="30" t="s">
        <v>32</v>
      </c>
      <c r="H168" s="30" t="s">
        <v>67</v>
      </c>
      <c r="I168" s="30" t="s">
        <v>577</v>
      </c>
      <c r="J168" s="30" t="s">
        <v>247</v>
      </c>
      <c r="K168" s="31" t="s">
        <v>421</v>
      </c>
      <c r="L168" s="30">
        <v>1</v>
      </c>
      <c r="M168" s="30" t="s">
        <v>251</v>
      </c>
      <c r="N168" s="30" t="s">
        <v>79</v>
      </c>
      <c r="O168" s="33" t="s">
        <v>32</v>
      </c>
      <c r="P168" s="60">
        <v>286885.25</v>
      </c>
      <c r="Q168" s="60"/>
      <c r="R168" s="60"/>
      <c r="S168" s="60">
        <f>P168+Q168+R168</f>
        <v>286885.25</v>
      </c>
      <c r="T168" s="60"/>
      <c r="U168" s="33"/>
      <c r="V168" s="320">
        <v>237377</v>
      </c>
      <c r="W168" s="322"/>
      <c r="X168" s="322" t="s">
        <v>34</v>
      </c>
      <c r="Y168" s="322"/>
      <c r="Z168" s="322"/>
      <c r="AA168" s="322"/>
    </row>
    <row r="169" spans="1:27" s="16" customFormat="1" ht="34.5" customHeight="1">
      <c r="A169" s="470"/>
      <c r="B169" s="139" t="s">
        <v>300</v>
      </c>
      <c r="C169" s="30">
        <v>2022</v>
      </c>
      <c r="D169" s="30" t="s">
        <v>578</v>
      </c>
      <c r="E169" s="33" t="s">
        <v>32</v>
      </c>
      <c r="F169" s="33" t="s">
        <v>252</v>
      </c>
      <c r="G169" s="30" t="s">
        <v>32</v>
      </c>
      <c r="H169" s="30" t="s">
        <v>67</v>
      </c>
      <c r="I169" s="30" t="s">
        <v>577</v>
      </c>
      <c r="J169" s="30" t="s">
        <v>247</v>
      </c>
      <c r="K169" s="31" t="s">
        <v>579</v>
      </c>
      <c r="L169" s="30">
        <v>1</v>
      </c>
      <c r="M169" s="30" t="s">
        <v>251</v>
      </c>
      <c r="N169" s="30" t="s">
        <v>253</v>
      </c>
      <c r="O169" s="33" t="s">
        <v>32</v>
      </c>
      <c r="P169" s="60">
        <v>98360.66</v>
      </c>
      <c r="Q169" s="60"/>
      <c r="R169" s="60"/>
      <c r="S169" s="60">
        <v>98360.66</v>
      </c>
      <c r="T169" s="60"/>
      <c r="U169" s="223"/>
      <c r="V169" s="320">
        <v>237377</v>
      </c>
      <c r="W169" s="322"/>
      <c r="X169" s="322" t="s">
        <v>34</v>
      </c>
      <c r="Y169" s="322"/>
      <c r="Z169" s="322"/>
      <c r="AA169" s="322"/>
    </row>
    <row r="170" spans="2:30" ht="12.75">
      <c r="B170" s="64"/>
      <c r="C170" s="147"/>
      <c r="D170" s="148"/>
      <c r="E170" s="147"/>
      <c r="F170" s="147"/>
      <c r="G170" s="147"/>
      <c r="H170" s="148"/>
      <c r="I170" s="148"/>
      <c r="J170" s="149"/>
      <c r="K170" s="150"/>
      <c r="L170" s="151"/>
      <c r="M170" s="148"/>
      <c r="N170" s="148"/>
      <c r="O170" s="148"/>
      <c r="P170" s="152"/>
      <c r="Q170" s="152"/>
      <c r="R170" s="152"/>
      <c r="S170" s="152"/>
      <c r="T170" s="153"/>
      <c r="U170" s="153"/>
      <c r="V170" s="148"/>
      <c r="W170" s="148"/>
      <c r="X170" s="150"/>
      <c r="Y170" s="150"/>
      <c r="Z170" s="148"/>
      <c r="AA170" s="148"/>
      <c r="AB170" s="21"/>
      <c r="AC170" s="114"/>
      <c r="AD170" s="21"/>
    </row>
    <row r="171" spans="2:30" ht="12.75" thickBot="1">
      <c r="B171" s="64"/>
      <c r="C171" s="147"/>
      <c r="D171" s="148"/>
      <c r="E171" s="147"/>
      <c r="F171" s="147"/>
      <c r="G171" s="147"/>
      <c r="H171" s="148"/>
      <c r="I171" s="148"/>
      <c r="J171" s="149"/>
      <c r="K171" s="150"/>
      <c r="L171" s="151"/>
      <c r="M171" s="148"/>
      <c r="N171" s="148"/>
      <c r="O171" s="148"/>
      <c r="P171" s="152"/>
      <c r="Q171" s="152"/>
      <c r="R171" s="152"/>
      <c r="S171" s="152"/>
      <c r="T171" s="153"/>
      <c r="U171" s="153"/>
      <c r="V171" s="148"/>
      <c r="W171" s="148"/>
      <c r="X171" s="150"/>
      <c r="Y171" s="150"/>
      <c r="Z171" s="148"/>
      <c r="AA171" s="148"/>
      <c r="AB171" s="21"/>
      <c r="AC171" s="114"/>
      <c r="AD171" s="21"/>
    </row>
    <row r="172" spans="2:30" ht="34.5" customHeight="1" thickBot="1">
      <c r="B172" s="44" t="s">
        <v>617</v>
      </c>
      <c r="E172" s="8"/>
      <c r="F172" s="8"/>
      <c r="G172" s="8"/>
      <c r="P172" s="309" t="s">
        <v>3</v>
      </c>
      <c r="Q172" s="309"/>
      <c r="R172" s="309"/>
      <c r="S172" s="309"/>
      <c r="T172" s="309"/>
      <c r="U172" s="309"/>
      <c r="V172" s="309" t="s">
        <v>66</v>
      </c>
      <c r="W172" s="309"/>
      <c r="X172" s="309"/>
      <c r="Y172" s="309"/>
      <c r="Z172" s="288" t="s">
        <v>122</v>
      </c>
      <c r="AA172" s="288"/>
      <c r="AB172" s="21"/>
      <c r="AC172" s="114"/>
      <c r="AD172" s="21"/>
    </row>
    <row r="173" spans="2:30" ht="34.5" customHeight="1" thickBot="1">
      <c r="B173" s="80"/>
      <c r="P173" s="309"/>
      <c r="Q173" s="309"/>
      <c r="R173" s="309"/>
      <c r="S173" s="309"/>
      <c r="T173" s="309"/>
      <c r="U173" s="309"/>
      <c r="V173" s="309"/>
      <c r="W173" s="309"/>
      <c r="X173" s="309"/>
      <c r="Y173" s="309"/>
      <c r="Z173" s="288"/>
      <c r="AA173" s="288"/>
      <c r="AB173" s="21"/>
      <c r="AC173" s="114"/>
      <c r="AD173" s="21"/>
    </row>
    <row r="174" spans="2:30" ht="34.5" customHeight="1" thickBot="1">
      <c r="B174" s="287" t="s">
        <v>6</v>
      </c>
      <c r="C174" s="286" t="s">
        <v>7</v>
      </c>
      <c r="D174" s="286" t="s">
        <v>8</v>
      </c>
      <c r="E174" s="411" t="s">
        <v>9</v>
      </c>
      <c r="F174" s="286" t="s">
        <v>10</v>
      </c>
      <c r="G174" s="286" t="s">
        <v>291</v>
      </c>
      <c r="H174" s="286" t="s">
        <v>74</v>
      </c>
      <c r="I174" s="301" t="s">
        <v>12</v>
      </c>
      <c r="J174" s="411" t="s">
        <v>13</v>
      </c>
      <c r="K174" s="351" t="s">
        <v>425</v>
      </c>
      <c r="L174" s="412" t="s">
        <v>123</v>
      </c>
      <c r="M174" s="286" t="s">
        <v>15</v>
      </c>
      <c r="N174" s="286" t="s">
        <v>16</v>
      </c>
      <c r="O174" s="286" t="s">
        <v>17</v>
      </c>
      <c r="P174" s="301" t="s">
        <v>18</v>
      </c>
      <c r="Q174" s="301" t="s">
        <v>19</v>
      </c>
      <c r="R174" s="286" t="s">
        <v>20</v>
      </c>
      <c r="S174" s="301" t="s">
        <v>21</v>
      </c>
      <c r="T174" s="286" t="s">
        <v>22</v>
      </c>
      <c r="U174" s="286"/>
      <c r="V174" s="323" t="s">
        <v>23</v>
      </c>
      <c r="W174" s="323"/>
      <c r="X174" s="323" t="s">
        <v>24</v>
      </c>
      <c r="Y174" s="323"/>
      <c r="Z174" s="288"/>
      <c r="AA174" s="288"/>
      <c r="AB174" s="21"/>
      <c r="AC174" s="114"/>
      <c r="AD174" s="21"/>
    </row>
    <row r="175" spans="1:30" ht="34.5" customHeight="1">
      <c r="A175" s="154"/>
      <c r="B175" s="287"/>
      <c r="C175" s="286"/>
      <c r="D175" s="286"/>
      <c r="E175" s="411"/>
      <c r="F175" s="286"/>
      <c r="G175" s="286"/>
      <c r="H175" s="286"/>
      <c r="I175" s="301"/>
      <c r="J175" s="411"/>
      <c r="K175" s="351"/>
      <c r="L175" s="412"/>
      <c r="M175" s="286"/>
      <c r="N175" s="286"/>
      <c r="O175" s="286"/>
      <c r="P175" s="301"/>
      <c r="Q175" s="301"/>
      <c r="R175" s="286"/>
      <c r="S175" s="301"/>
      <c r="T175" s="301" t="s">
        <v>25</v>
      </c>
      <c r="U175" s="286" t="s">
        <v>26</v>
      </c>
      <c r="V175" s="323"/>
      <c r="W175" s="323"/>
      <c r="X175" s="323"/>
      <c r="Y175" s="323"/>
      <c r="Z175" s="288"/>
      <c r="AA175" s="288"/>
      <c r="AB175" s="21"/>
      <c r="AC175" s="114"/>
      <c r="AD175" s="21"/>
    </row>
    <row r="176" spans="2:30" ht="34.5" customHeight="1" thickBot="1">
      <c r="B176" s="287"/>
      <c r="C176" s="286"/>
      <c r="D176" s="286"/>
      <c r="E176" s="411"/>
      <c r="F176" s="286"/>
      <c r="G176" s="46" t="s">
        <v>27</v>
      </c>
      <c r="H176" s="46" t="s">
        <v>132</v>
      </c>
      <c r="I176" s="46" t="s">
        <v>29</v>
      </c>
      <c r="J176" s="46" t="s">
        <v>119</v>
      </c>
      <c r="K176" s="351"/>
      <c r="L176" s="46" t="s">
        <v>124</v>
      </c>
      <c r="M176" s="286"/>
      <c r="N176" s="286"/>
      <c r="O176" s="286"/>
      <c r="P176" s="301"/>
      <c r="Q176" s="301"/>
      <c r="R176" s="286"/>
      <c r="S176" s="301"/>
      <c r="T176" s="301"/>
      <c r="U176" s="286"/>
      <c r="V176" s="323"/>
      <c r="W176" s="323"/>
      <c r="X176" s="323"/>
      <c r="Y176" s="323"/>
      <c r="Z176" s="286" t="s">
        <v>55</v>
      </c>
      <c r="AA176" s="286"/>
      <c r="AB176" s="21"/>
      <c r="AC176" s="114"/>
      <c r="AD176" s="21"/>
    </row>
    <row r="177" spans="1:27" s="7" customFormat="1" ht="34.5" customHeight="1">
      <c r="A177" s="6"/>
      <c r="B177" s="139" t="s">
        <v>409</v>
      </c>
      <c r="C177" s="155">
        <v>2022</v>
      </c>
      <c r="D177" s="155"/>
      <c r="E177" s="155"/>
      <c r="F177" s="155"/>
      <c r="G177" s="155" t="s">
        <v>48</v>
      </c>
      <c r="H177" s="155" t="s">
        <v>365</v>
      </c>
      <c r="I177" s="155" t="s">
        <v>46</v>
      </c>
      <c r="J177" s="155"/>
      <c r="K177" s="156" t="s">
        <v>366</v>
      </c>
      <c r="L177" s="155">
        <v>1</v>
      </c>
      <c r="M177" s="155" t="s">
        <v>423</v>
      </c>
      <c r="N177" s="155" t="s">
        <v>100</v>
      </c>
      <c r="O177" s="155" t="s">
        <v>48</v>
      </c>
      <c r="P177" s="157"/>
      <c r="Q177" s="157">
        <v>3500000</v>
      </c>
      <c r="R177" s="157">
        <v>7000000</v>
      </c>
      <c r="S177" s="157">
        <v>10500000</v>
      </c>
      <c r="T177" s="155"/>
      <c r="U177" s="155"/>
      <c r="V177" s="155"/>
      <c r="W177" s="155"/>
      <c r="X177" s="155"/>
      <c r="Y177" s="155"/>
      <c r="Z177" s="385"/>
      <c r="AA177" s="386"/>
    </row>
    <row r="178" spans="1:27" s="7" customFormat="1" ht="34.5" customHeight="1">
      <c r="A178" s="222"/>
      <c r="B178" s="139" t="s">
        <v>410</v>
      </c>
      <c r="C178" s="155">
        <v>2022</v>
      </c>
      <c r="D178" s="155"/>
      <c r="E178" s="155"/>
      <c r="F178" s="155"/>
      <c r="G178" s="155" t="s">
        <v>48</v>
      </c>
      <c r="H178" s="155" t="s">
        <v>365</v>
      </c>
      <c r="I178" s="155" t="s">
        <v>46</v>
      </c>
      <c r="J178" s="155"/>
      <c r="K178" s="156" t="s">
        <v>367</v>
      </c>
      <c r="L178" s="155">
        <v>1</v>
      </c>
      <c r="M178" s="155" t="s">
        <v>424</v>
      </c>
      <c r="N178" s="155" t="s">
        <v>100</v>
      </c>
      <c r="O178" s="155" t="s">
        <v>48</v>
      </c>
      <c r="P178" s="157"/>
      <c r="Q178" s="157">
        <v>12150000</v>
      </c>
      <c r="R178" s="157" t="s">
        <v>368</v>
      </c>
      <c r="S178" s="157">
        <v>36450000</v>
      </c>
      <c r="T178" s="155"/>
      <c r="U178" s="155"/>
      <c r="V178" s="155"/>
      <c r="W178" s="155"/>
      <c r="X178" s="155"/>
      <c r="Y178" s="155"/>
      <c r="Z178" s="469"/>
      <c r="AA178" s="469"/>
    </row>
    <row r="179" spans="1:27" s="231" customFormat="1" ht="12.75">
      <c r="A179" s="183"/>
      <c r="B179" s="227"/>
      <c r="C179" s="228"/>
      <c r="D179" s="228"/>
      <c r="E179" s="228"/>
      <c r="F179" s="228"/>
      <c r="G179" s="228"/>
      <c r="H179" s="228"/>
      <c r="I179" s="228"/>
      <c r="J179" s="228"/>
      <c r="K179" s="229"/>
      <c r="L179" s="228"/>
      <c r="M179" s="228"/>
      <c r="N179" s="228"/>
      <c r="O179" s="228"/>
      <c r="P179" s="230"/>
      <c r="Q179" s="230"/>
      <c r="R179" s="230"/>
      <c r="S179" s="230"/>
      <c r="T179" s="228"/>
      <c r="U179" s="228"/>
      <c r="V179" s="228"/>
      <c r="W179" s="228"/>
      <c r="X179" s="228"/>
      <c r="Y179" s="228"/>
      <c r="Z179" s="228"/>
      <c r="AA179" s="228"/>
    </row>
    <row r="180" spans="1:27" s="231" customFormat="1" ht="12.75" thickBot="1">
      <c r="A180" s="183"/>
      <c r="B180" s="227"/>
      <c r="C180" s="228"/>
      <c r="D180" s="228"/>
      <c r="E180" s="228"/>
      <c r="F180" s="228"/>
      <c r="G180" s="228"/>
      <c r="H180" s="228"/>
      <c r="I180" s="228"/>
      <c r="J180" s="228"/>
      <c r="K180" s="229"/>
      <c r="L180" s="228"/>
      <c r="M180" s="228"/>
      <c r="N180" s="228"/>
      <c r="O180" s="228"/>
      <c r="P180" s="230"/>
      <c r="Q180" s="230"/>
      <c r="R180" s="230"/>
      <c r="S180" s="230"/>
      <c r="T180" s="228"/>
      <c r="U180" s="228"/>
      <c r="V180" s="228"/>
      <c r="W180" s="228"/>
      <c r="X180" s="228"/>
      <c r="Y180" s="228"/>
      <c r="Z180" s="228"/>
      <c r="AA180" s="228"/>
    </row>
    <row r="181" spans="2:30" ht="34.5" customHeight="1" thickBot="1">
      <c r="B181" s="129" t="s">
        <v>618</v>
      </c>
      <c r="E181" s="8"/>
      <c r="F181" s="8"/>
      <c r="G181" s="8"/>
      <c r="P181" s="309" t="s">
        <v>3</v>
      </c>
      <c r="Q181" s="309"/>
      <c r="R181" s="309"/>
      <c r="S181" s="309"/>
      <c r="T181" s="309"/>
      <c r="U181" s="309"/>
      <c r="V181" s="309" t="s">
        <v>66</v>
      </c>
      <c r="W181" s="309"/>
      <c r="X181" s="309"/>
      <c r="Y181" s="309"/>
      <c r="Z181" s="288" t="s">
        <v>122</v>
      </c>
      <c r="AA181" s="288"/>
      <c r="AB181" s="21"/>
      <c r="AC181" s="114"/>
      <c r="AD181" s="21"/>
    </row>
    <row r="182" spans="2:30" ht="34.5" customHeight="1" thickBot="1">
      <c r="B182" s="80"/>
      <c r="P182" s="309"/>
      <c r="Q182" s="309"/>
      <c r="R182" s="309"/>
      <c r="S182" s="309"/>
      <c r="T182" s="309"/>
      <c r="U182" s="309"/>
      <c r="V182" s="309"/>
      <c r="W182" s="309"/>
      <c r="X182" s="309"/>
      <c r="Y182" s="309"/>
      <c r="Z182" s="288"/>
      <c r="AA182" s="288"/>
      <c r="AB182" s="21"/>
      <c r="AC182" s="114"/>
      <c r="AD182" s="21"/>
    </row>
    <row r="183" spans="2:30" ht="34.5" customHeight="1" thickBot="1">
      <c r="B183" s="287" t="s">
        <v>6</v>
      </c>
      <c r="C183" s="286" t="s">
        <v>7</v>
      </c>
      <c r="D183" s="286" t="s">
        <v>8</v>
      </c>
      <c r="E183" s="411" t="s">
        <v>9</v>
      </c>
      <c r="F183" s="286" t="s">
        <v>10</v>
      </c>
      <c r="G183" s="286" t="s">
        <v>291</v>
      </c>
      <c r="H183" s="286" t="s">
        <v>74</v>
      </c>
      <c r="I183" s="301" t="s">
        <v>12</v>
      </c>
      <c r="J183" s="411" t="s">
        <v>13</v>
      </c>
      <c r="K183" s="351" t="s">
        <v>425</v>
      </c>
      <c r="L183" s="412" t="s">
        <v>123</v>
      </c>
      <c r="M183" s="286" t="s">
        <v>15</v>
      </c>
      <c r="N183" s="286" t="s">
        <v>16</v>
      </c>
      <c r="O183" s="286" t="s">
        <v>17</v>
      </c>
      <c r="P183" s="301" t="s">
        <v>18</v>
      </c>
      <c r="Q183" s="301" t="s">
        <v>19</v>
      </c>
      <c r="R183" s="286" t="s">
        <v>20</v>
      </c>
      <c r="S183" s="301" t="s">
        <v>21</v>
      </c>
      <c r="T183" s="286" t="s">
        <v>22</v>
      </c>
      <c r="U183" s="286"/>
      <c r="V183" s="323" t="s">
        <v>23</v>
      </c>
      <c r="W183" s="323"/>
      <c r="X183" s="323" t="s">
        <v>24</v>
      </c>
      <c r="Y183" s="323"/>
      <c r="Z183" s="288"/>
      <c r="AA183" s="288"/>
      <c r="AB183" s="21"/>
      <c r="AC183" s="114"/>
      <c r="AD183" s="21"/>
    </row>
    <row r="184" spans="1:30" ht="34.5" customHeight="1" thickBot="1">
      <c r="A184" s="154"/>
      <c r="B184" s="287"/>
      <c r="C184" s="286"/>
      <c r="D184" s="286"/>
      <c r="E184" s="411"/>
      <c r="F184" s="286"/>
      <c r="G184" s="286"/>
      <c r="H184" s="286"/>
      <c r="I184" s="301"/>
      <c r="J184" s="411"/>
      <c r="K184" s="351"/>
      <c r="L184" s="412"/>
      <c r="M184" s="286"/>
      <c r="N184" s="286"/>
      <c r="O184" s="286"/>
      <c r="P184" s="301"/>
      <c r="Q184" s="301"/>
      <c r="R184" s="286"/>
      <c r="S184" s="301"/>
      <c r="T184" s="301" t="s">
        <v>25</v>
      </c>
      <c r="U184" s="286" t="s">
        <v>26</v>
      </c>
      <c r="V184" s="323"/>
      <c r="W184" s="323"/>
      <c r="X184" s="323"/>
      <c r="Y184" s="323"/>
      <c r="Z184" s="288"/>
      <c r="AA184" s="288"/>
      <c r="AB184" s="21"/>
      <c r="AC184" s="114"/>
      <c r="AD184" s="21"/>
    </row>
    <row r="185" spans="2:30" ht="34.5" customHeight="1" thickBot="1">
      <c r="B185" s="287"/>
      <c r="C185" s="286"/>
      <c r="D185" s="286"/>
      <c r="E185" s="411"/>
      <c r="F185" s="286"/>
      <c r="G185" s="46" t="s">
        <v>27</v>
      </c>
      <c r="H185" s="46" t="s">
        <v>132</v>
      </c>
      <c r="I185" s="46" t="s">
        <v>29</v>
      </c>
      <c r="J185" s="46" t="s">
        <v>119</v>
      </c>
      <c r="K185" s="351"/>
      <c r="L185" s="46" t="s">
        <v>124</v>
      </c>
      <c r="M185" s="286"/>
      <c r="N185" s="286"/>
      <c r="O185" s="286"/>
      <c r="P185" s="301"/>
      <c r="Q185" s="301"/>
      <c r="R185" s="286"/>
      <c r="S185" s="301"/>
      <c r="T185" s="301"/>
      <c r="U185" s="286"/>
      <c r="V185" s="323"/>
      <c r="W185" s="323"/>
      <c r="X185" s="323"/>
      <c r="Y185" s="323"/>
      <c r="Z185" s="286" t="s">
        <v>55</v>
      </c>
      <c r="AA185" s="286"/>
      <c r="AB185" s="21"/>
      <c r="AC185" s="114"/>
      <c r="AD185" s="21"/>
    </row>
    <row r="186" spans="1:27" s="232" customFormat="1" ht="34.5" customHeight="1">
      <c r="A186" s="233"/>
      <c r="B186" s="139" t="s">
        <v>411</v>
      </c>
      <c r="C186" s="225">
        <v>2022</v>
      </c>
      <c r="D186" s="225" t="s">
        <v>369</v>
      </c>
      <c r="E186" s="225" t="s">
        <v>369</v>
      </c>
      <c r="F186" s="225" t="s">
        <v>369</v>
      </c>
      <c r="G186" s="225" t="s">
        <v>369</v>
      </c>
      <c r="H186" s="225"/>
      <c r="I186" s="225" t="s">
        <v>46</v>
      </c>
      <c r="J186" s="225" t="s">
        <v>370</v>
      </c>
      <c r="K186" s="193" t="s">
        <v>371</v>
      </c>
      <c r="L186" s="225" t="s">
        <v>372</v>
      </c>
      <c r="M186" s="225" t="s">
        <v>373</v>
      </c>
      <c r="N186" s="225" t="s">
        <v>374</v>
      </c>
      <c r="O186" s="225"/>
      <c r="P186" s="226">
        <v>73200</v>
      </c>
      <c r="Q186" s="226"/>
      <c r="R186" s="226"/>
      <c r="S186" s="226">
        <v>73200</v>
      </c>
      <c r="T186" s="225" t="s">
        <v>369</v>
      </c>
      <c r="U186" s="225" t="s">
        <v>369</v>
      </c>
      <c r="V186" s="225" t="s">
        <v>369</v>
      </c>
      <c r="W186" s="225"/>
      <c r="X186" s="225" t="s">
        <v>369</v>
      </c>
      <c r="Y186" s="225"/>
      <c r="Z186" s="460" t="s">
        <v>375</v>
      </c>
      <c r="AA186" s="461"/>
    </row>
    <row r="187" spans="1:27" s="2" customFormat="1" ht="34.5" customHeight="1">
      <c r="A187" s="233"/>
      <c r="B187" s="139" t="s">
        <v>412</v>
      </c>
      <c r="C187" s="225">
        <v>2022</v>
      </c>
      <c r="D187" s="225" t="s">
        <v>369</v>
      </c>
      <c r="E187" s="225" t="s">
        <v>369</v>
      </c>
      <c r="F187" s="225" t="s">
        <v>369</v>
      </c>
      <c r="G187" s="225" t="s">
        <v>369</v>
      </c>
      <c r="H187" s="225"/>
      <c r="I187" s="225" t="s">
        <v>46</v>
      </c>
      <c r="J187" s="225" t="s">
        <v>376</v>
      </c>
      <c r="K187" s="193" t="s">
        <v>377</v>
      </c>
      <c r="L187" s="225" t="s">
        <v>372</v>
      </c>
      <c r="M187" s="225" t="s">
        <v>378</v>
      </c>
      <c r="N187" s="225" t="s">
        <v>379</v>
      </c>
      <c r="O187" s="225" t="s">
        <v>63</v>
      </c>
      <c r="P187" s="226">
        <v>19520</v>
      </c>
      <c r="Q187" s="226">
        <v>19520</v>
      </c>
      <c r="R187" s="226">
        <v>89792</v>
      </c>
      <c r="S187" s="226">
        <f>SUM(P187:R187)</f>
        <v>128832</v>
      </c>
      <c r="T187" s="225" t="s">
        <v>369</v>
      </c>
      <c r="U187" s="225" t="s">
        <v>369</v>
      </c>
      <c r="V187" s="225" t="s">
        <v>369</v>
      </c>
      <c r="W187" s="225"/>
      <c r="X187" s="225" t="s">
        <v>369</v>
      </c>
      <c r="Y187" s="225"/>
      <c r="Z187" s="460"/>
      <c r="AA187" s="461"/>
    </row>
    <row r="188" spans="1:30" s="62" customFormat="1" ht="34.5" customHeight="1">
      <c r="A188" s="2"/>
      <c r="B188" s="63"/>
      <c r="C188" s="63"/>
      <c r="D188" s="63"/>
      <c r="E188" s="63"/>
      <c r="F188" s="63"/>
      <c r="G188" s="63"/>
      <c r="H188" s="63"/>
      <c r="I188" s="63"/>
      <c r="J188" s="63"/>
      <c r="K188" s="65"/>
      <c r="L188" s="63"/>
      <c r="M188" s="63"/>
      <c r="N188" s="63"/>
      <c r="O188" s="63"/>
      <c r="P188" s="158"/>
      <c r="Q188" s="158"/>
      <c r="R188" s="158"/>
      <c r="S188" s="158"/>
      <c r="T188" s="63"/>
      <c r="U188" s="63"/>
      <c r="V188" s="63"/>
      <c r="W188" s="63"/>
      <c r="X188" s="63"/>
      <c r="Y188" s="63"/>
      <c r="Z188" s="63"/>
      <c r="AA188" s="63"/>
      <c r="AB188" s="25"/>
      <c r="AC188" s="159"/>
      <c r="AD188" s="25"/>
    </row>
    <row r="189" spans="2:30" ht="34.5" customHeight="1" thickBot="1">
      <c r="B189" s="12"/>
      <c r="C189" s="12"/>
      <c r="D189" s="12"/>
      <c r="E189" s="12"/>
      <c r="F189" s="12"/>
      <c r="G189" s="12"/>
      <c r="H189" s="12"/>
      <c r="I189" s="12"/>
      <c r="J189" s="12"/>
      <c r="K189" s="18"/>
      <c r="L189" s="12"/>
      <c r="M189" s="12"/>
      <c r="N189" s="12"/>
      <c r="O189" s="12"/>
      <c r="P189" s="11"/>
      <c r="Q189" s="11"/>
      <c r="R189" s="11"/>
      <c r="S189" s="97"/>
      <c r="T189" s="21"/>
      <c r="U189" s="21"/>
      <c r="V189" s="8"/>
      <c r="W189" s="8"/>
      <c r="X189" s="8"/>
      <c r="Y189" s="8"/>
      <c r="Z189" s="8"/>
      <c r="AA189" s="8"/>
      <c r="AB189" s="21"/>
      <c r="AC189" s="114"/>
      <c r="AD189" s="21"/>
    </row>
    <row r="190" spans="2:27" ht="34.5" customHeight="1" thickBot="1">
      <c r="B190" s="44" t="s">
        <v>125</v>
      </c>
      <c r="C190" s="161" t="s">
        <v>152</v>
      </c>
      <c r="P190" s="310" t="s">
        <v>3</v>
      </c>
      <c r="Q190" s="310"/>
      <c r="R190" s="310"/>
      <c r="S190" s="310"/>
      <c r="T190" s="310"/>
      <c r="U190" s="310"/>
      <c r="V190" s="310" t="s">
        <v>66</v>
      </c>
      <c r="W190" s="310"/>
      <c r="X190" s="310"/>
      <c r="Y190" s="310"/>
      <c r="Z190" s="288" t="s">
        <v>122</v>
      </c>
      <c r="AA190" s="288"/>
    </row>
    <row r="191" spans="2:27" ht="34.5" customHeight="1" thickBot="1">
      <c r="B191" s="80"/>
      <c r="P191" s="310"/>
      <c r="Q191" s="310"/>
      <c r="R191" s="310"/>
      <c r="S191" s="310"/>
      <c r="T191" s="310"/>
      <c r="U191" s="310"/>
      <c r="V191" s="310"/>
      <c r="W191" s="310"/>
      <c r="X191" s="310"/>
      <c r="Y191" s="310"/>
      <c r="Z191" s="288"/>
      <c r="AA191" s="288"/>
    </row>
    <row r="192" spans="1:27" ht="34.5" customHeight="1" thickBot="1">
      <c r="A192" s="154"/>
      <c r="B192" s="286" t="s">
        <v>6</v>
      </c>
      <c r="C192" s="286" t="s">
        <v>7</v>
      </c>
      <c r="D192" s="286" t="s">
        <v>8</v>
      </c>
      <c r="E192" s="286" t="s">
        <v>9</v>
      </c>
      <c r="F192" s="286" t="s">
        <v>10</v>
      </c>
      <c r="G192" s="306" t="s">
        <v>11</v>
      </c>
      <c r="H192" s="288" t="s">
        <v>74</v>
      </c>
      <c r="I192" s="302" t="s">
        <v>12</v>
      </c>
      <c r="J192" s="289" t="s">
        <v>13</v>
      </c>
      <c r="K192" s="351" t="s">
        <v>425</v>
      </c>
      <c r="L192" s="349" t="s">
        <v>123</v>
      </c>
      <c r="M192" s="286" t="s">
        <v>15</v>
      </c>
      <c r="N192" s="286" t="s">
        <v>16</v>
      </c>
      <c r="O192" s="286" t="s">
        <v>17</v>
      </c>
      <c r="P192" s="301" t="s">
        <v>18</v>
      </c>
      <c r="Q192" s="301" t="s">
        <v>19</v>
      </c>
      <c r="R192" s="286" t="s">
        <v>20</v>
      </c>
      <c r="S192" s="458" t="s">
        <v>21</v>
      </c>
      <c r="T192" s="464" t="s">
        <v>22</v>
      </c>
      <c r="U192" s="465"/>
      <c r="V192" s="319" t="s">
        <v>23</v>
      </c>
      <c r="W192" s="286"/>
      <c r="X192" s="286" t="s">
        <v>24</v>
      </c>
      <c r="Y192" s="286"/>
      <c r="Z192" s="288"/>
      <c r="AA192" s="288"/>
    </row>
    <row r="193" spans="2:27" ht="34.5" customHeight="1" thickBot="1">
      <c r="B193" s="286"/>
      <c r="C193" s="286"/>
      <c r="D193" s="286"/>
      <c r="E193" s="286"/>
      <c r="F193" s="286"/>
      <c r="G193" s="306"/>
      <c r="H193" s="288"/>
      <c r="I193" s="302"/>
      <c r="J193" s="289"/>
      <c r="K193" s="351"/>
      <c r="L193" s="349"/>
      <c r="M193" s="286"/>
      <c r="N193" s="286"/>
      <c r="O193" s="286"/>
      <c r="P193" s="301"/>
      <c r="Q193" s="301"/>
      <c r="R193" s="286"/>
      <c r="S193" s="301"/>
      <c r="T193" s="466" t="s">
        <v>25</v>
      </c>
      <c r="U193" s="352" t="s">
        <v>26</v>
      </c>
      <c r="V193" s="286"/>
      <c r="W193" s="286"/>
      <c r="X193" s="286"/>
      <c r="Y193" s="286"/>
      <c r="Z193" s="288"/>
      <c r="AA193" s="288"/>
    </row>
    <row r="194" spans="2:30" ht="34.5" customHeight="1" thickBot="1">
      <c r="B194" s="286"/>
      <c r="C194" s="286"/>
      <c r="D194" s="286"/>
      <c r="E194" s="286"/>
      <c r="F194" s="286"/>
      <c r="G194" s="48" t="s">
        <v>27</v>
      </c>
      <c r="H194" s="46" t="s">
        <v>132</v>
      </c>
      <c r="I194" s="48" t="s">
        <v>29</v>
      </c>
      <c r="J194" s="162" t="s">
        <v>119</v>
      </c>
      <c r="K194" s="351"/>
      <c r="L194" s="46" t="s">
        <v>124</v>
      </c>
      <c r="M194" s="286"/>
      <c r="N194" s="286"/>
      <c r="O194" s="286"/>
      <c r="P194" s="301"/>
      <c r="Q194" s="301"/>
      <c r="R194" s="286"/>
      <c r="S194" s="301"/>
      <c r="T194" s="467"/>
      <c r="U194" s="286"/>
      <c r="V194" s="288"/>
      <c r="W194" s="288"/>
      <c r="X194" s="288"/>
      <c r="Y194" s="288"/>
      <c r="Z194" s="286" t="s">
        <v>55</v>
      </c>
      <c r="AA194" s="286"/>
      <c r="AB194" s="21"/>
      <c r="AC194" s="114"/>
      <c r="AD194" s="21"/>
    </row>
    <row r="195" spans="1:29" s="62" customFormat="1" ht="34.5" customHeight="1">
      <c r="A195" s="84"/>
      <c r="B195" s="163" t="s">
        <v>334</v>
      </c>
      <c r="C195" s="163">
        <v>2022</v>
      </c>
      <c r="D195" s="163" t="s">
        <v>128</v>
      </c>
      <c r="E195" s="164"/>
      <c r="F195" s="164"/>
      <c r="G195" s="163" t="s">
        <v>32</v>
      </c>
      <c r="H195" s="163" t="s">
        <v>38</v>
      </c>
      <c r="I195" s="163" t="s">
        <v>46</v>
      </c>
      <c r="J195" s="163" t="s">
        <v>129</v>
      </c>
      <c r="K195" s="165" t="s">
        <v>130</v>
      </c>
      <c r="L195" s="163">
        <v>2</v>
      </c>
      <c r="M195" s="166" t="s">
        <v>131</v>
      </c>
      <c r="N195" s="166" t="s">
        <v>127</v>
      </c>
      <c r="O195" s="163" t="s">
        <v>33</v>
      </c>
      <c r="P195" s="167">
        <v>2861250</v>
      </c>
      <c r="Q195" s="167">
        <v>4905000</v>
      </c>
      <c r="R195" s="168"/>
      <c r="S195" s="167">
        <f>SUM(P195:Q195)</f>
        <v>7766250</v>
      </c>
      <c r="T195" s="169"/>
      <c r="U195" s="170"/>
      <c r="V195" s="332"/>
      <c r="W195" s="332"/>
      <c r="X195" s="332"/>
      <c r="Y195" s="332"/>
      <c r="Z195" s="462"/>
      <c r="AA195" s="463"/>
      <c r="AC195" s="124"/>
    </row>
    <row r="196" spans="2:27" ht="34.5" customHeight="1">
      <c r="B196" s="30" t="s">
        <v>466</v>
      </c>
      <c r="C196" s="30">
        <v>2022</v>
      </c>
      <c r="D196" s="30" t="s">
        <v>128</v>
      </c>
      <c r="E196" s="33"/>
      <c r="F196" s="33"/>
      <c r="G196" s="30" t="s">
        <v>32</v>
      </c>
      <c r="H196" s="30" t="s">
        <v>153</v>
      </c>
      <c r="I196" s="30" t="s">
        <v>46</v>
      </c>
      <c r="J196" s="72"/>
      <c r="K196" s="31" t="s">
        <v>465</v>
      </c>
      <c r="L196" s="30">
        <v>2</v>
      </c>
      <c r="M196" s="30" t="s">
        <v>464</v>
      </c>
      <c r="N196" s="72"/>
      <c r="O196" s="72"/>
      <c r="P196" s="171">
        <v>75000</v>
      </c>
      <c r="Q196" s="171">
        <v>75000</v>
      </c>
      <c r="R196" s="171"/>
      <c r="S196" s="171">
        <f>P196+Q196</f>
        <v>150000</v>
      </c>
      <c r="T196" s="138"/>
      <c r="U196" s="138"/>
      <c r="V196" s="322"/>
      <c r="W196" s="322"/>
      <c r="X196" s="322"/>
      <c r="Y196" s="322"/>
      <c r="Z196" s="322"/>
      <c r="AA196" s="322"/>
    </row>
    <row r="197" spans="2:27" ht="34.5" customHeight="1">
      <c r="B197" s="63"/>
      <c r="C197" s="63"/>
      <c r="D197" s="63"/>
      <c r="E197" s="64"/>
      <c r="F197" s="64"/>
      <c r="G197" s="63"/>
      <c r="H197" s="63"/>
      <c r="I197" s="63"/>
      <c r="J197" s="12"/>
      <c r="K197" s="65"/>
      <c r="L197" s="63"/>
      <c r="M197" s="63"/>
      <c r="N197" s="12"/>
      <c r="O197" s="12"/>
      <c r="P197" s="160"/>
      <c r="Q197" s="160"/>
      <c r="R197" s="160"/>
      <c r="S197" s="160"/>
      <c r="T197" s="21"/>
      <c r="U197" s="21"/>
      <c r="V197" s="64"/>
      <c r="W197" s="64"/>
      <c r="X197" s="64"/>
      <c r="Y197" s="64"/>
      <c r="Z197" s="64"/>
      <c r="AA197" s="64"/>
    </row>
    <row r="198" spans="2:27" ht="34.5" customHeight="1" thickBot="1">
      <c r="B198" s="80"/>
      <c r="S198" s="97"/>
      <c r="T198" s="21"/>
      <c r="U198" s="21"/>
      <c r="V198" s="97"/>
      <c r="W198" s="21"/>
      <c r="X198" s="21"/>
      <c r="Y198" s="21"/>
      <c r="Z198" s="8"/>
      <c r="AA198" s="8"/>
    </row>
    <row r="199" spans="2:27" ht="34.5" customHeight="1" thickBot="1">
      <c r="B199" s="44" t="s">
        <v>190</v>
      </c>
      <c r="P199" s="310" t="s">
        <v>3</v>
      </c>
      <c r="Q199" s="310"/>
      <c r="R199" s="310"/>
      <c r="S199" s="310"/>
      <c r="T199" s="310"/>
      <c r="U199" s="310"/>
      <c r="V199" s="310" t="s">
        <v>66</v>
      </c>
      <c r="W199" s="310"/>
      <c r="X199" s="310"/>
      <c r="Y199" s="312"/>
      <c r="Z199" s="383" t="s">
        <v>122</v>
      </c>
      <c r="AA199" s="384"/>
    </row>
    <row r="200" spans="2:27" ht="34.5" customHeight="1" thickBot="1">
      <c r="B200" s="80"/>
      <c r="P200" s="310"/>
      <c r="Q200" s="310"/>
      <c r="R200" s="310"/>
      <c r="S200" s="310"/>
      <c r="T200" s="310"/>
      <c r="U200" s="310"/>
      <c r="V200" s="310"/>
      <c r="W200" s="310"/>
      <c r="X200" s="310"/>
      <c r="Y200" s="312"/>
      <c r="Z200" s="297"/>
      <c r="AA200" s="293"/>
    </row>
    <row r="201" spans="2:27" ht="34.5" customHeight="1" thickBot="1">
      <c r="B201" s="313" t="s">
        <v>6</v>
      </c>
      <c r="C201" s="313" t="s">
        <v>7</v>
      </c>
      <c r="D201" s="313" t="s">
        <v>8</v>
      </c>
      <c r="E201" s="313" t="s">
        <v>9</v>
      </c>
      <c r="F201" s="313" t="s">
        <v>10</v>
      </c>
      <c r="G201" s="306" t="s">
        <v>11</v>
      </c>
      <c r="H201" s="288" t="s">
        <v>74</v>
      </c>
      <c r="I201" s="302" t="s">
        <v>12</v>
      </c>
      <c r="J201" s="289" t="s">
        <v>13</v>
      </c>
      <c r="K201" s="380" t="s">
        <v>318</v>
      </c>
      <c r="L201" s="349" t="s">
        <v>123</v>
      </c>
      <c r="M201" s="287" t="s">
        <v>15</v>
      </c>
      <c r="N201" s="295" t="s">
        <v>16</v>
      </c>
      <c r="O201" s="284" t="s">
        <v>17</v>
      </c>
      <c r="P201" s="369" t="s">
        <v>18</v>
      </c>
      <c r="Q201" s="372" t="s">
        <v>19</v>
      </c>
      <c r="R201" s="375" t="s">
        <v>20</v>
      </c>
      <c r="S201" s="378" t="s">
        <v>21</v>
      </c>
      <c r="T201" s="361" t="s">
        <v>22</v>
      </c>
      <c r="U201" s="362"/>
      <c r="V201" s="295" t="s">
        <v>23</v>
      </c>
      <c r="W201" s="292"/>
      <c r="X201" s="295" t="s">
        <v>24</v>
      </c>
      <c r="Y201" s="292"/>
      <c r="Z201" s="297"/>
      <c r="AA201" s="293"/>
    </row>
    <row r="202" spans="2:27" ht="34.5" customHeight="1" thickBot="1">
      <c r="B202" s="314"/>
      <c r="C202" s="314"/>
      <c r="D202" s="314"/>
      <c r="E202" s="314"/>
      <c r="F202" s="314"/>
      <c r="G202" s="306"/>
      <c r="H202" s="288"/>
      <c r="I202" s="302"/>
      <c r="J202" s="289"/>
      <c r="K202" s="381"/>
      <c r="L202" s="350"/>
      <c r="M202" s="287"/>
      <c r="N202" s="296"/>
      <c r="O202" s="286"/>
      <c r="P202" s="370"/>
      <c r="Q202" s="373"/>
      <c r="R202" s="376"/>
      <c r="S202" s="378"/>
      <c r="T202" s="363" t="s">
        <v>25</v>
      </c>
      <c r="U202" s="313" t="s">
        <v>26</v>
      </c>
      <c r="V202" s="296"/>
      <c r="W202" s="298"/>
      <c r="X202" s="296"/>
      <c r="Y202" s="298"/>
      <c r="Z202" s="316"/>
      <c r="AA202" s="318"/>
    </row>
    <row r="203" spans="1:29" s="21" customFormat="1" ht="34.5" customHeight="1" thickBot="1">
      <c r="A203" s="64"/>
      <c r="B203" s="315"/>
      <c r="C203" s="315"/>
      <c r="D203" s="315"/>
      <c r="E203" s="315"/>
      <c r="F203" s="315"/>
      <c r="G203" s="173" t="s">
        <v>27</v>
      </c>
      <c r="H203" s="174" t="s">
        <v>132</v>
      </c>
      <c r="I203" s="175" t="s">
        <v>29</v>
      </c>
      <c r="J203" s="176" t="s">
        <v>119</v>
      </c>
      <c r="K203" s="382"/>
      <c r="L203" s="54" t="s">
        <v>124</v>
      </c>
      <c r="M203" s="350"/>
      <c r="N203" s="316"/>
      <c r="O203" s="317"/>
      <c r="P203" s="371"/>
      <c r="Q203" s="374"/>
      <c r="R203" s="377"/>
      <c r="S203" s="379"/>
      <c r="T203" s="364"/>
      <c r="U203" s="315"/>
      <c r="V203" s="316"/>
      <c r="W203" s="318"/>
      <c r="X203" s="316"/>
      <c r="Y203" s="318"/>
      <c r="Z203" s="367" t="s">
        <v>55</v>
      </c>
      <c r="AA203" s="368"/>
      <c r="AC203" s="114"/>
    </row>
    <row r="204" spans="1:27" s="21" customFormat="1" ht="34.5" customHeight="1">
      <c r="A204" s="64"/>
      <c r="B204" s="125" t="s">
        <v>310</v>
      </c>
      <c r="C204" s="77">
        <v>2022</v>
      </c>
      <c r="D204" s="77"/>
      <c r="E204" s="137"/>
      <c r="F204" s="137"/>
      <c r="G204" s="77"/>
      <c r="H204" s="72" t="s">
        <v>67</v>
      </c>
      <c r="I204" s="72" t="s">
        <v>191</v>
      </c>
      <c r="J204" s="72"/>
      <c r="K204" s="73" t="s">
        <v>193</v>
      </c>
      <c r="L204" s="177"/>
      <c r="M204" s="72" t="s">
        <v>192</v>
      </c>
      <c r="N204" s="177" t="s">
        <v>72</v>
      </c>
      <c r="O204" s="177"/>
      <c r="P204" s="178">
        <v>200000</v>
      </c>
      <c r="Q204" s="178">
        <v>200000</v>
      </c>
      <c r="R204" s="178">
        <v>200000</v>
      </c>
      <c r="S204" s="76">
        <v>600000</v>
      </c>
      <c r="T204" s="179"/>
      <c r="U204" s="179"/>
      <c r="V204" s="294"/>
      <c r="W204" s="294"/>
      <c r="X204" s="294"/>
      <c r="Y204" s="294"/>
      <c r="Z204" s="294"/>
      <c r="AA204" s="294"/>
    </row>
    <row r="205" spans="1:27" s="21" customFormat="1" ht="34.5" customHeight="1">
      <c r="A205" s="64"/>
      <c r="B205" s="125" t="s">
        <v>351</v>
      </c>
      <c r="C205" s="77">
        <v>2022</v>
      </c>
      <c r="D205" s="77"/>
      <c r="E205" s="138"/>
      <c r="F205" s="138"/>
      <c r="G205" s="77"/>
      <c r="H205" s="72" t="s">
        <v>67</v>
      </c>
      <c r="I205" s="77" t="s">
        <v>194</v>
      </c>
      <c r="J205" s="77"/>
      <c r="K205" s="73" t="s">
        <v>195</v>
      </c>
      <c r="L205" s="77"/>
      <c r="M205" s="72" t="s">
        <v>192</v>
      </c>
      <c r="N205" s="77" t="s">
        <v>196</v>
      </c>
      <c r="O205" s="77"/>
      <c r="P205" s="76">
        <v>250000</v>
      </c>
      <c r="Q205" s="76">
        <v>250000</v>
      </c>
      <c r="R205" s="76">
        <v>250000</v>
      </c>
      <c r="S205" s="76">
        <v>750000</v>
      </c>
      <c r="T205" s="138"/>
      <c r="U205" s="138"/>
      <c r="V205" s="294"/>
      <c r="W205" s="294"/>
      <c r="X205" s="294"/>
      <c r="Y205" s="294"/>
      <c r="Z205" s="294"/>
      <c r="AA205" s="294"/>
    </row>
    <row r="206" spans="1:27" s="21" customFormat="1" ht="34.5" customHeight="1">
      <c r="A206" s="64"/>
      <c r="B206" s="125" t="s">
        <v>320</v>
      </c>
      <c r="C206" s="77">
        <v>2022</v>
      </c>
      <c r="D206" s="77"/>
      <c r="E206" s="138"/>
      <c r="F206" s="138"/>
      <c r="G206" s="77"/>
      <c r="H206" s="72" t="s">
        <v>67</v>
      </c>
      <c r="I206" s="77" t="s">
        <v>194</v>
      </c>
      <c r="J206" s="77"/>
      <c r="K206" s="73" t="s">
        <v>197</v>
      </c>
      <c r="L206" s="77"/>
      <c r="M206" s="72" t="s">
        <v>192</v>
      </c>
      <c r="N206" s="77" t="s">
        <v>196</v>
      </c>
      <c r="O206" s="77"/>
      <c r="P206" s="76">
        <v>200000</v>
      </c>
      <c r="Q206" s="76">
        <v>150000</v>
      </c>
      <c r="R206" s="76">
        <v>150000</v>
      </c>
      <c r="S206" s="76">
        <v>500000</v>
      </c>
      <c r="T206" s="138"/>
      <c r="U206" s="138"/>
      <c r="V206" s="365"/>
      <c r="W206" s="366"/>
      <c r="X206" s="294"/>
      <c r="Y206" s="294"/>
      <c r="Z206" s="294"/>
      <c r="AA206" s="294"/>
    </row>
    <row r="207" spans="1:27" s="21" customFormat="1" ht="34.5" customHeight="1">
      <c r="A207" s="64"/>
      <c r="B207" s="125" t="s">
        <v>321</v>
      </c>
      <c r="C207" s="77">
        <v>2022</v>
      </c>
      <c r="D207" s="77"/>
      <c r="E207" s="138"/>
      <c r="F207" s="138"/>
      <c r="G207" s="77"/>
      <c r="H207" s="72" t="s">
        <v>67</v>
      </c>
      <c r="I207" s="77" t="s">
        <v>194</v>
      </c>
      <c r="J207" s="77"/>
      <c r="K207" s="180" t="s">
        <v>198</v>
      </c>
      <c r="L207" s="77"/>
      <c r="M207" s="72" t="s">
        <v>192</v>
      </c>
      <c r="N207" s="77" t="s">
        <v>196</v>
      </c>
      <c r="O207" s="77"/>
      <c r="P207" s="76">
        <v>50000</v>
      </c>
      <c r="Q207" s="76">
        <v>50000</v>
      </c>
      <c r="R207" s="76">
        <v>50000</v>
      </c>
      <c r="S207" s="76">
        <v>150000</v>
      </c>
      <c r="T207" s="138"/>
      <c r="U207" s="138"/>
      <c r="V207" s="365"/>
      <c r="W207" s="366"/>
      <c r="X207" s="294"/>
      <c r="Y207" s="294"/>
      <c r="Z207" s="294"/>
      <c r="AA207" s="294"/>
    </row>
    <row r="208" spans="1:27" s="21" customFormat="1" ht="34.5" customHeight="1">
      <c r="A208" s="64"/>
      <c r="B208" s="125" t="s">
        <v>322</v>
      </c>
      <c r="C208" s="77">
        <v>2022</v>
      </c>
      <c r="D208" s="77"/>
      <c r="E208" s="138"/>
      <c r="F208" s="138"/>
      <c r="G208" s="77"/>
      <c r="H208" s="72" t="s">
        <v>67</v>
      </c>
      <c r="I208" s="77" t="s">
        <v>194</v>
      </c>
      <c r="J208" s="77"/>
      <c r="K208" s="180" t="s">
        <v>199</v>
      </c>
      <c r="L208" s="77"/>
      <c r="M208" s="72" t="s">
        <v>192</v>
      </c>
      <c r="N208" s="77" t="s">
        <v>196</v>
      </c>
      <c r="O208" s="77"/>
      <c r="P208" s="76">
        <v>100000</v>
      </c>
      <c r="Q208" s="76">
        <v>100000</v>
      </c>
      <c r="R208" s="76">
        <v>100000</v>
      </c>
      <c r="S208" s="76">
        <v>300000</v>
      </c>
      <c r="T208" s="138"/>
      <c r="U208" s="138"/>
      <c r="V208" s="294"/>
      <c r="W208" s="294"/>
      <c r="X208" s="294"/>
      <c r="Y208" s="294"/>
      <c r="Z208" s="294"/>
      <c r="AA208" s="294"/>
    </row>
    <row r="209" spans="1:27" s="21" customFormat="1" ht="34.5" customHeight="1">
      <c r="A209" s="64"/>
      <c r="B209" s="125" t="s">
        <v>323</v>
      </c>
      <c r="C209" s="33">
        <v>2022</v>
      </c>
      <c r="D209" s="77"/>
      <c r="E209" s="138"/>
      <c r="F209" s="138"/>
      <c r="G209" s="77"/>
      <c r="H209" s="72" t="s">
        <v>67</v>
      </c>
      <c r="I209" s="77" t="s">
        <v>194</v>
      </c>
      <c r="J209" s="77"/>
      <c r="K209" s="181" t="s">
        <v>200</v>
      </c>
      <c r="L209" s="77"/>
      <c r="M209" s="77" t="s">
        <v>201</v>
      </c>
      <c r="N209" s="77" t="s">
        <v>196</v>
      </c>
      <c r="O209" s="77"/>
      <c r="P209" s="76">
        <v>120000</v>
      </c>
      <c r="Q209" s="76">
        <v>120000</v>
      </c>
      <c r="R209" s="76">
        <v>120000</v>
      </c>
      <c r="S209" s="76">
        <v>360000</v>
      </c>
      <c r="T209" s="138"/>
      <c r="U209" s="138"/>
      <c r="V209" s="294"/>
      <c r="W209" s="294"/>
      <c r="X209" s="294"/>
      <c r="Y209" s="294"/>
      <c r="Z209" s="294"/>
      <c r="AA209" s="294"/>
    </row>
    <row r="210" spans="1:27" s="21" customFormat="1" ht="34.5" customHeight="1">
      <c r="A210" s="64"/>
      <c r="B210" s="125" t="s">
        <v>352</v>
      </c>
      <c r="C210" s="33">
        <v>2022</v>
      </c>
      <c r="D210" s="77"/>
      <c r="E210" s="137"/>
      <c r="F210" s="137"/>
      <c r="G210" s="77" t="s">
        <v>48</v>
      </c>
      <c r="H210" s="72" t="s">
        <v>67</v>
      </c>
      <c r="I210" s="72" t="s">
        <v>191</v>
      </c>
      <c r="J210" s="72"/>
      <c r="K210" s="73" t="s">
        <v>319</v>
      </c>
      <c r="L210" s="72"/>
      <c r="M210" s="77" t="s">
        <v>201</v>
      </c>
      <c r="N210" s="77" t="s">
        <v>72</v>
      </c>
      <c r="O210" s="72"/>
      <c r="P210" s="76">
        <v>211025.82</v>
      </c>
      <c r="Q210" s="76">
        <v>259786.8</v>
      </c>
      <c r="R210" s="76">
        <v>259786.8</v>
      </c>
      <c r="S210" s="76">
        <v>730599.42</v>
      </c>
      <c r="T210" s="182"/>
      <c r="U210" s="138"/>
      <c r="V210" s="294"/>
      <c r="W210" s="294"/>
      <c r="X210" s="294"/>
      <c r="Y210" s="294"/>
      <c r="Z210" s="294"/>
      <c r="AA210" s="294"/>
    </row>
    <row r="211" spans="1:27" s="21" customFormat="1" ht="34.5" customHeight="1">
      <c r="A211" s="64"/>
      <c r="B211" s="125" t="s">
        <v>324</v>
      </c>
      <c r="C211" s="33">
        <v>2022</v>
      </c>
      <c r="D211" s="77"/>
      <c r="E211" s="137"/>
      <c r="F211" s="137"/>
      <c r="G211" s="77"/>
      <c r="H211" s="72"/>
      <c r="I211" s="72" t="s">
        <v>194</v>
      </c>
      <c r="J211" s="72"/>
      <c r="K211" s="73" t="s">
        <v>416</v>
      </c>
      <c r="L211" s="72"/>
      <c r="M211" s="72"/>
      <c r="N211" s="72"/>
      <c r="O211" s="72"/>
      <c r="P211" s="93">
        <v>515000</v>
      </c>
      <c r="Q211" s="93">
        <v>515000</v>
      </c>
      <c r="R211" s="93">
        <v>515000</v>
      </c>
      <c r="S211" s="76">
        <v>1545000</v>
      </c>
      <c r="T211" s="182"/>
      <c r="U211" s="138"/>
      <c r="V211" s="294"/>
      <c r="W211" s="294"/>
      <c r="X211" s="294"/>
      <c r="Y211" s="294"/>
      <c r="Z211" s="294"/>
      <c r="AA211" s="294"/>
    </row>
    <row r="212" spans="1:27" s="21" customFormat="1" ht="34.5" customHeight="1">
      <c r="A212" s="64"/>
      <c r="B212" s="125" t="s">
        <v>353</v>
      </c>
      <c r="C212" s="33">
        <v>2022</v>
      </c>
      <c r="D212" s="77"/>
      <c r="E212" s="137"/>
      <c r="F212" s="137"/>
      <c r="G212" s="77"/>
      <c r="H212" s="72"/>
      <c r="I212" s="72" t="s">
        <v>194</v>
      </c>
      <c r="J212" s="72"/>
      <c r="K212" s="180" t="s">
        <v>203</v>
      </c>
      <c r="L212" s="72"/>
      <c r="M212" s="72" t="s">
        <v>204</v>
      </c>
      <c r="N212" s="72" t="s">
        <v>205</v>
      </c>
      <c r="O212" s="72"/>
      <c r="P212" s="76">
        <v>547000</v>
      </c>
      <c r="Q212" s="76">
        <v>547000</v>
      </c>
      <c r="R212" s="76">
        <v>547000</v>
      </c>
      <c r="S212" s="76">
        <v>1641000</v>
      </c>
      <c r="T212" s="182"/>
      <c r="U212" s="138"/>
      <c r="V212" s="294"/>
      <c r="W212" s="294"/>
      <c r="X212" s="294"/>
      <c r="Y212" s="294"/>
      <c r="Z212" s="294"/>
      <c r="AA212" s="294"/>
    </row>
    <row r="213" spans="1:27" s="25" customFormat="1" ht="34.5" customHeight="1">
      <c r="A213" s="183"/>
      <c r="B213" s="125" t="s">
        <v>311</v>
      </c>
      <c r="C213" s="33">
        <v>2022</v>
      </c>
      <c r="D213" s="33"/>
      <c r="E213" s="136"/>
      <c r="F213" s="136"/>
      <c r="G213" s="33"/>
      <c r="H213" s="30"/>
      <c r="I213" s="30" t="s">
        <v>191</v>
      </c>
      <c r="J213" s="30" t="s">
        <v>206</v>
      </c>
      <c r="K213" s="31" t="s">
        <v>207</v>
      </c>
      <c r="L213" s="30"/>
      <c r="M213" s="30"/>
      <c r="N213" s="30"/>
      <c r="O213" s="30"/>
      <c r="P213" s="59"/>
      <c r="Q213" s="59"/>
      <c r="R213" s="59"/>
      <c r="S213" s="60"/>
      <c r="T213" s="61"/>
      <c r="U213" s="56"/>
      <c r="V213" s="322"/>
      <c r="W213" s="322"/>
      <c r="X213" s="322"/>
      <c r="Y213" s="322"/>
      <c r="Z213" s="322"/>
      <c r="AA213" s="322"/>
    </row>
    <row r="214" spans="1:27" s="21" customFormat="1" ht="34.5" customHeight="1">
      <c r="A214" s="64"/>
      <c r="B214" s="125" t="s">
        <v>312</v>
      </c>
      <c r="C214" s="77">
        <v>2022</v>
      </c>
      <c r="D214" s="77"/>
      <c r="E214" s="137"/>
      <c r="F214" s="137"/>
      <c r="G214" s="77"/>
      <c r="H214" s="72" t="s">
        <v>67</v>
      </c>
      <c r="I214" s="72" t="s">
        <v>191</v>
      </c>
      <c r="J214" s="72" t="s">
        <v>206</v>
      </c>
      <c r="K214" s="73" t="s">
        <v>208</v>
      </c>
      <c r="L214" s="72"/>
      <c r="M214" s="72" t="s">
        <v>209</v>
      </c>
      <c r="N214" s="72" t="s">
        <v>85</v>
      </c>
      <c r="O214" s="72"/>
      <c r="P214" s="93">
        <v>534360</v>
      </c>
      <c r="Q214" s="93">
        <v>534360</v>
      </c>
      <c r="R214" s="93">
        <v>534360</v>
      </c>
      <c r="S214" s="76">
        <v>1603080</v>
      </c>
      <c r="T214" s="182"/>
      <c r="U214" s="138"/>
      <c r="V214" s="294"/>
      <c r="W214" s="294"/>
      <c r="X214" s="294"/>
      <c r="Y214" s="294"/>
      <c r="Z214" s="294"/>
      <c r="AA214" s="294"/>
    </row>
    <row r="215" spans="1:27" s="21" customFormat="1" ht="34.5" customHeight="1">
      <c r="A215" s="64"/>
      <c r="B215" s="125" t="s">
        <v>354</v>
      </c>
      <c r="C215" s="77">
        <v>2022</v>
      </c>
      <c r="D215" s="77"/>
      <c r="E215" s="138"/>
      <c r="F215" s="138"/>
      <c r="G215" s="77"/>
      <c r="H215" s="72" t="s">
        <v>67</v>
      </c>
      <c r="I215" s="77" t="s">
        <v>191</v>
      </c>
      <c r="J215" s="77" t="s">
        <v>210</v>
      </c>
      <c r="K215" s="73" t="s">
        <v>211</v>
      </c>
      <c r="L215" s="77"/>
      <c r="M215" s="72" t="s">
        <v>209</v>
      </c>
      <c r="N215" s="77" t="s">
        <v>85</v>
      </c>
      <c r="O215" s="77"/>
      <c r="P215" s="76">
        <v>1170000</v>
      </c>
      <c r="Q215" s="76">
        <v>1170000</v>
      </c>
      <c r="R215" s="76">
        <v>1170000</v>
      </c>
      <c r="S215" s="76">
        <v>3510000</v>
      </c>
      <c r="T215" s="182"/>
      <c r="U215" s="138"/>
      <c r="V215" s="294"/>
      <c r="W215" s="294"/>
      <c r="X215" s="294"/>
      <c r="Y215" s="294"/>
      <c r="Z215" s="294"/>
      <c r="AA215" s="294"/>
    </row>
    <row r="216" spans="1:27" s="21" customFormat="1" ht="34.5" customHeight="1">
      <c r="A216" s="64"/>
      <c r="B216" s="125" t="s">
        <v>355</v>
      </c>
      <c r="C216" s="77">
        <v>2022</v>
      </c>
      <c r="D216" s="77"/>
      <c r="E216" s="138"/>
      <c r="F216" s="138"/>
      <c r="G216" s="77"/>
      <c r="H216" s="72" t="s">
        <v>67</v>
      </c>
      <c r="I216" s="77" t="s">
        <v>191</v>
      </c>
      <c r="J216" s="72" t="s">
        <v>206</v>
      </c>
      <c r="K216" s="73" t="s">
        <v>212</v>
      </c>
      <c r="L216" s="77"/>
      <c r="M216" s="72" t="s">
        <v>213</v>
      </c>
      <c r="N216" s="77" t="s">
        <v>85</v>
      </c>
      <c r="O216" s="77"/>
      <c r="P216" s="76">
        <v>1392084.94</v>
      </c>
      <c r="Q216" s="76">
        <v>1392084.94</v>
      </c>
      <c r="R216" s="76">
        <v>1392084.94</v>
      </c>
      <c r="S216" s="76">
        <v>4176254.82</v>
      </c>
      <c r="T216" s="182"/>
      <c r="U216" s="138"/>
      <c r="V216" s="294"/>
      <c r="W216" s="294"/>
      <c r="X216" s="294"/>
      <c r="Y216" s="294"/>
      <c r="Z216" s="294"/>
      <c r="AA216" s="294"/>
    </row>
    <row r="217" spans="1:27" s="21" customFormat="1" ht="34.5" customHeight="1">
      <c r="A217" s="64"/>
      <c r="B217" s="125" t="s">
        <v>313</v>
      </c>
      <c r="C217" s="77">
        <v>2022</v>
      </c>
      <c r="D217" s="77"/>
      <c r="E217" s="138"/>
      <c r="F217" s="138"/>
      <c r="G217" s="77"/>
      <c r="H217" s="72" t="s">
        <v>67</v>
      </c>
      <c r="I217" s="77" t="s">
        <v>191</v>
      </c>
      <c r="J217" s="72" t="s">
        <v>206</v>
      </c>
      <c r="K217" s="180" t="s">
        <v>214</v>
      </c>
      <c r="L217" s="77"/>
      <c r="M217" s="72" t="s">
        <v>215</v>
      </c>
      <c r="N217" s="77" t="s">
        <v>85</v>
      </c>
      <c r="O217" s="77"/>
      <c r="P217" s="76">
        <v>1455406</v>
      </c>
      <c r="Q217" s="76">
        <v>1455406</v>
      </c>
      <c r="R217" s="76">
        <v>1455406</v>
      </c>
      <c r="S217" s="76">
        <v>4366218</v>
      </c>
      <c r="T217" s="182"/>
      <c r="U217" s="138"/>
      <c r="V217" s="294"/>
      <c r="W217" s="294"/>
      <c r="X217" s="294"/>
      <c r="Y217" s="294"/>
      <c r="Z217" s="294"/>
      <c r="AA217" s="294"/>
    </row>
    <row r="218" spans="1:27" s="21" customFormat="1" ht="34.5" customHeight="1">
      <c r="A218" s="64"/>
      <c r="B218" s="125" t="s">
        <v>314</v>
      </c>
      <c r="C218" s="77">
        <v>2022</v>
      </c>
      <c r="D218" s="77"/>
      <c r="E218" s="138"/>
      <c r="F218" s="138"/>
      <c r="G218" s="77"/>
      <c r="H218" s="72" t="s">
        <v>67</v>
      </c>
      <c r="I218" s="77" t="s">
        <v>191</v>
      </c>
      <c r="J218" s="72" t="s">
        <v>206</v>
      </c>
      <c r="K218" s="180" t="s">
        <v>216</v>
      </c>
      <c r="L218" s="77"/>
      <c r="M218" s="72" t="s">
        <v>202</v>
      </c>
      <c r="N218" s="77" t="s">
        <v>85</v>
      </c>
      <c r="O218" s="77"/>
      <c r="P218" s="76">
        <v>357992</v>
      </c>
      <c r="Q218" s="76">
        <v>357992</v>
      </c>
      <c r="R218" s="76">
        <v>357992</v>
      </c>
      <c r="S218" s="76">
        <v>1073976</v>
      </c>
      <c r="T218" s="182"/>
      <c r="U218" s="138"/>
      <c r="V218" s="294"/>
      <c r="W218" s="294"/>
      <c r="X218" s="294"/>
      <c r="Y218" s="294"/>
      <c r="Z218" s="294"/>
      <c r="AA218" s="294"/>
    </row>
    <row r="219" spans="1:27" s="21" customFormat="1" ht="34.5" customHeight="1">
      <c r="A219" s="64"/>
      <c r="B219" s="125" t="s">
        <v>315</v>
      </c>
      <c r="C219" s="33">
        <v>2022</v>
      </c>
      <c r="D219" s="77"/>
      <c r="E219" s="138"/>
      <c r="F219" s="138"/>
      <c r="G219" s="77"/>
      <c r="H219" s="72" t="s">
        <v>67</v>
      </c>
      <c r="I219" s="77" t="s">
        <v>191</v>
      </c>
      <c r="J219" s="72" t="s">
        <v>210</v>
      </c>
      <c r="K219" s="181" t="s">
        <v>217</v>
      </c>
      <c r="L219" s="77"/>
      <c r="M219" s="77" t="s">
        <v>202</v>
      </c>
      <c r="N219" s="77" t="s">
        <v>85</v>
      </c>
      <c r="O219" s="77"/>
      <c r="P219" s="76">
        <v>663780.24</v>
      </c>
      <c r="Q219" s="76">
        <v>663780.24</v>
      </c>
      <c r="R219" s="76">
        <v>663780.24</v>
      </c>
      <c r="S219" s="76">
        <v>1991340.72</v>
      </c>
      <c r="T219" s="182"/>
      <c r="U219" s="138"/>
      <c r="V219" s="294"/>
      <c r="W219" s="294"/>
      <c r="X219" s="294"/>
      <c r="Y219" s="294"/>
      <c r="Z219" s="294"/>
      <c r="AA219" s="294"/>
    </row>
    <row r="220" spans="1:27" s="21" customFormat="1" ht="34.5" customHeight="1">
      <c r="A220" s="64"/>
      <c r="B220" s="125" t="s">
        <v>316</v>
      </c>
      <c r="C220" s="33">
        <v>2022</v>
      </c>
      <c r="D220" s="77"/>
      <c r="E220" s="138"/>
      <c r="F220" s="138"/>
      <c r="G220" s="77"/>
      <c r="H220" s="72" t="s">
        <v>67</v>
      </c>
      <c r="I220" s="77" t="s">
        <v>191</v>
      </c>
      <c r="J220" s="72" t="s">
        <v>206</v>
      </c>
      <c r="K220" s="180" t="s">
        <v>218</v>
      </c>
      <c r="L220" s="77"/>
      <c r="M220" s="77" t="s">
        <v>219</v>
      </c>
      <c r="N220" s="77" t="s">
        <v>85</v>
      </c>
      <c r="O220" s="77"/>
      <c r="P220" s="76">
        <v>668525.3</v>
      </c>
      <c r="Q220" s="76">
        <v>668525.3</v>
      </c>
      <c r="R220" s="76">
        <v>668525.3</v>
      </c>
      <c r="S220" s="76">
        <v>2005575.9</v>
      </c>
      <c r="T220" s="182"/>
      <c r="U220" s="138"/>
      <c r="V220" s="294"/>
      <c r="W220" s="294"/>
      <c r="X220" s="294"/>
      <c r="Y220" s="294"/>
      <c r="Z220" s="294"/>
      <c r="AA220" s="294"/>
    </row>
    <row r="221" spans="1:27" s="21" customFormat="1" ht="34.5" customHeight="1">
      <c r="A221" s="64"/>
      <c r="B221" s="125" t="s">
        <v>356</v>
      </c>
      <c r="C221" s="77">
        <v>2022</v>
      </c>
      <c r="D221" s="77"/>
      <c r="E221" s="137"/>
      <c r="F221" s="137"/>
      <c r="G221" s="77"/>
      <c r="H221" s="72"/>
      <c r="I221" s="72" t="s">
        <v>194</v>
      </c>
      <c r="J221" s="72"/>
      <c r="K221" s="73" t="s">
        <v>220</v>
      </c>
      <c r="L221" s="72"/>
      <c r="M221" s="72" t="s">
        <v>192</v>
      </c>
      <c r="N221" s="72" t="s">
        <v>113</v>
      </c>
      <c r="O221" s="72"/>
      <c r="P221" s="76">
        <v>100000</v>
      </c>
      <c r="Q221" s="76">
        <v>100000</v>
      </c>
      <c r="R221" s="76"/>
      <c r="S221" s="76">
        <v>200000</v>
      </c>
      <c r="T221" s="138"/>
      <c r="U221" s="138"/>
      <c r="V221" s="294"/>
      <c r="W221" s="294"/>
      <c r="X221" s="294"/>
      <c r="Y221" s="294"/>
      <c r="Z221" s="294"/>
      <c r="AA221" s="294"/>
    </row>
    <row r="222" spans="1:27" s="21" customFormat="1" ht="34.5" customHeight="1">
      <c r="A222" s="64"/>
      <c r="B222" s="125" t="s">
        <v>317</v>
      </c>
      <c r="C222" s="77">
        <v>2022</v>
      </c>
      <c r="D222" s="77"/>
      <c r="E222" s="137"/>
      <c r="F222" s="137"/>
      <c r="G222" s="77"/>
      <c r="H222" s="72" t="s">
        <v>67</v>
      </c>
      <c r="I222" s="72" t="s">
        <v>191</v>
      </c>
      <c r="J222" s="72" t="s">
        <v>221</v>
      </c>
      <c r="K222" s="73" t="s">
        <v>222</v>
      </c>
      <c r="L222" s="72"/>
      <c r="M222" s="72" t="s">
        <v>223</v>
      </c>
      <c r="N222" s="72" t="s">
        <v>85</v>
      </c>
      <c r="O222" s="72"/>
      <c r="P222" s="76">
        <v>6500000</v>
      </c>
      <c r="Q222" s="76">
        <v>6500000</v>
      </c>
      <c r="R222" s="76">
        <v>6500000</v>
      </c>
      <c r="S222" s="76">
        <v>19500000</v>
      </c>
      <c r="T222" s="182"/>
      <c r="U222" s="138"/>
      <c r="V222" s="294"/>
      <c r="W222" s="294"/>
      <c r="X222" s="294"/>
      <c r="Y222" s="294"/>
      <c r="Z222" s="294"/>
      <c r="AA222" s="294"/>
    </row>
    <row r="223" spans="1:27" s="2" customFormat="1" ht="34.5" customHeight="1">
      <c r="A223" s="64"/>
      <c r="B223" s="55" t="s">
        <v>408</v>
      </c>
      <c r="C223" s="111">
        <v>2023</v>
      </c>
      <c r="D223" s="184" t="s">
        <v>228</v>
      </c>
      <c r="E223" s="111"/>
      <c r="F223" s="111"/>
      <c r="G223" s="111" t="s">
        <v>33</v>
      </c>
      <c r="H223" s="111"/>
      <c r="I223" s="111"/>
      <c r="J223" s="111"/>
      <c r="K223" s="185" t="s">
        <v>405</v>
      </c>
      <c r="L223" s="111"/>
      <c r="M223" s="111" t="s">
        <v>230</v>
      </c>
      <c r="N223" s="111" t="s">
        <v>171</v>
      </c>
      <c r="O223" s="111"/>
      <c r="P223" s="109">
        <v>450000</v>
      </c>
      <c r="Q223" s="109">
        <v>450000</v>
      </c>
      <c r="R223" s="109" t="s">
        <v>406</v>
      </c>
      <c r="S223" s="109">
        <v>1350000</v>
      </c>
      <c r="T223" s="111"/>
      <c r="U223" s="111"/>
      <c r="V223" s="332"/>
      <c r="W223" s="332"/>
      <c r="X223" s="332"/>
      <c r="Y223" s="332"/>
      <c r="Z223" s="332"/>
      <c r="AA223" s="332"/>
    </row>
    <row r="224" spans="1:27" s="2" customFormat="1" ht="34.5" customHeight="1">
      <c r="A224" s="64"/>
      <c r="B224" s="55" t="s">
        <v>434</v>
      </c>
      <c r="C224" s="30">
        <v>2022</v>
      </c>
      <c r="D224" s="30" t="s">
        <v>228</v>
      </c>
      <c r="E224" s="30">
        <v>2</v>
      </c>
      <c r="F224" s="31"/>
      <c r="G224" s="30" t="s">
        <v>33</v>
      </c>
      <c r="H224" s="30" t="s">
        <v>38</v>
      </c>
      <c r="I224" s="30" t="s">
        <v>35</v>
      </c>
      <c r="J224" s="30"/>
      <c r="K224" s="31" t="s">
        <v>426</v>
      </c>
      <c r="L224" s="30">
        <v>3</v>
      </c>
      <c r="M224" s="30" t="s">
        <v>230</v>
      </c>
      <c r="N224" s="30" t="s">
        <v>427</v>
      </c>
      <c r="O224" s="30" t="s">
        <v>33</v>
      </c>
      <c r="P224" s="59">
        <v>600000</v>
      </c>
      <c r="Q224" s="59">
        <v>800000</v>
      </c>
      <c r="R224" s="59">
        <v>800000</v>
      </c>
      <c r="S224" s="59">
        <f>SUM(P224:R224)</f>
        <v>2200000</v>
      </c>
      <c r="T224" s="59"/>
      <c r="U224" s="31"/>
      <c r="V224" s="322"/>
      <c r="W224" s="322"/>
      <c r="X224" s="320" t="s">
        <v>140</v>
      </c>
      <c r="Y224" s="320"/>
      <c r="Z224" s="335"/>
      <c r="AA224" s="336"/>
    </row>
    <row r="225" spans="1:27" s="2" customFormat="1" ht="34.5" customHeight="1">
      <c r="A225" s="64"/>
      <c r="B225" s="55" t="s">
        <v>435</v>
      </c>
      <c r="C225" s="30">
        <v>2022</v>
      </c>
      <c r="D225" s="30" t="s">
        <v>228</v>
      </c>
      <c r="E225" s="30">
        <v>2</v>
      </c>
      <c r="F225" s="31"/>
      <c r="G225" s="30" t="s">
        <v>63</v>
      </c>
      <c r="H225" s="30" t="s">
        <v>38</v>
      </c>
      <c r="I225" s="30" t="s">
        <v>35</v>
      </c>
      <c r="J225" s="30"/>
      <c r="K225" s="31" t="s">
        <v>428</v>
      </c>
      <c r="L225" s="30">
        <v>3</v>
      </c>
      <c r="M225" s="30" t="s">
        <v>230</v>
      </c>
      <c r="N225" s="30" t="s">
        <v>171</v>
      </c>
      <c r="O225" s="30" t="s">
        <v>33</v>
      </c>
      <c r="P225" s="59">
        <v>600000</v>
      </c>
      <c r="Q225" s="59">
        <v>800000</v>
      </c>
      <c r="R225" s="59">
        <v>800000</v>
      </c>
      <c r="S225" s="59">
        <f>SUM(P225:R225)</f>
        <v>2200000</v>
      </c>
      <c r="T225" s="59"/>
      <c r="U225" s="31"/>
      <c r="V225" s="322"/>
      <c r="W225" s="322"/>
      <c r="X225" s="320" t="s">
        <v>140</v>
      </c>
      <c r="Y225" s="320"/>
      <c r="Z225" s="335"/>
      <c r="AA225" s="336"/>
    </row>
    <row r="226" spans="1:27" s="2" customFormat="1" ht="34.5" customHeight="1">
      <c r="A226" s="64"/>
      <c r="B226" s="55" t="s">
        <v>436</v>
      </c>
      <c r="C226" s="30">
        <v>2022</v>
      </c>
      <c r="D226" s="30" t="s">
        <v>228</v>
      </c>
      <c r="E226" s="30">
        <v>2</v>
      </c>
      <c r="F226" s="31"/>
      <c r="G226" s="30" t="s">
        <v>33</v>
      </c>
      <c r="H226" s="30" t="s">
        <v>38</v>
      </c>
      <c r="I226" s="30" t="s">
        <v>35</v>
      </c>
      <c r="J226" s="30"/>
      <c r="K226" s="31" t="s">
        <v>429</v>
      </c>
      <c r="L226" s="30">
        <v>3</v>
      </c>
      <c r="M226" s="30" t="s">
        <v>230</v>
      </c>
      <c r="N226" s="30" t="s">
        <v>171</v>
      </c>
      <c r="O226" s="30" t="s">
        <v>33</v>
      </c>
      <c r="P226" s="59">
        <v>600000</v>
      </c>
      <c r="Q226" s="59">
        <v>800000</v>
      </c>
      <c r="R226" s="59">
        <v>800000</v>
      </c>
      <c r="S226" s="59">
        <f>SUM(P226:R226)</f>
        <v>2200000</v>
      </c>
      <c r="T226" s="59"/>
      <c r="U226" s="31"/>
      <c r="V226" s="322"/>
      <c r="W226" s="322"/>
      <c r="X226" s="320" t="s">
        <v>140</v>
      </c>
      <c r="Y226" s="320"/>
      <c r="Z226" s="335"/>
      <c r="AA226" s="336"/>
    </row>
    <row r="227" spans="1:27" s="2" customFormat="1" ht="34.5" customHeight="1">
      <c r="A227" s="64"/>
      <c r="B227" s="55" t="s">
        <v>437</v>
      </c>
      <c r="C227" s="30">
        <v>2022</v>
      </c>
      <c r="D227" s="30" t="s">
        <v>228</v>
      </c>
      <c r="E227" s="30">
        <v>2</v>
      </c>
      <c r="F227" s="31"/>
      <c r="G227" s="30" t="s">
        <v>33</v>
      </c>
      <c r="H227" s="30" t="s">
        <v>38</v>
      </c>
      <c r="I227" s="30" t="s">
        <v>35</v>
      </c>
      <c r="J227" s="30"/>
      <c r="K227" s="31" t="s">
        <v>433</v>
      </c>
      <c r="L227" s="30">
        <v>3</v>
      </c>
      <c r="M227" s="30" t="s">
        <v>230</v>
      </c>
      <c r="N227" s="30" t="s">
        <v>430</v>
      </c>
      <c r="O227" s="30" t="s">
        <v>33</v>
      </c>
      <c r="P227" s="59">
        <v>140000</v>
      </c>
      <c r="Q227" s="59"/>
      <c r="R227" s="59"/>
      <c r="S227" s="59"/>
      <c r="T227" s="59"/>
      <c r="U227" s="31"/>
      <c r="V227" s="322"/>
      <c r="W227" s="322"/>
      <c r="X227" s="320" t="s">
        <v>140</v>
      </c>
      <c r="Y227" s="320"/>
      <c r="Z227" s="335"/>
      <c r="AA227" s="336"/>
    </row>
    <row r="228" spans="1:27" s="2" customFormat="1" ht="34.5" customHeight="1">
      <c r="A228" s="64"/>
      <c r="B228" s="55" t="s">
        <v>438</v>
      </c>
      <c r="C228" s="30">
        <v>2023</v>
      </c>
      <c r="D228" s="30" t="s">
        <v>228</v>
      </c>
      <c r="E228" s="30">
        <v>2</v>
      </c>
      <c r="F228" s="31"/>
      <c r="G228" s="30" t="s">
        <v>33</v>
      </c>
      <c r="H228" s="30"/>
      <c r="I228" s="30"/>
      <c r="J228" s="30"/>
      <c r="K228" s="31" t="s">
        <v>431</v>
      </c>
      <c r="L228" s="30">
        <v>3</v>
      </c>
      <c r="M228" s="30" t="s">
        <v>230</v>
      </c>
      <c r="N228" s="30" t="s">
        <v>171</v>
      </c>
      <c r="O228" s="30"/>
      <c r="P228" s="59">
        <v>424000</v>
      </c>
      <c r="Q228" s="59">
        <v>424000</v>
      </c>
      <c r="R228" s="59">
        <v>424000</v>
      </c>
      <c r="S228" s="59">
        <v>1272000</v>
      </c>
      <c r="T228" s="59"/>
      <c r="U228" s="31"/>
      <c r="V228" s="322"/>
      <c r="W228" s="322"/>
      <c r="X228" s="320"/>
      <c r="Y228" s="320"/>
      <c r="Z228" s="335"/>
      <c r="AA228" s="336"/>
    </row>
    <row r="229" spans="1:27" s="2" customFormat="1" ht="34.5" customHeight="1">
      <c r="A229" s="64"/>
      <c r="B229" s="30" t="s">
        <v>439</v>
      </c>
      <c r="C229" s="30">
        <v>2023</v>
      </c>
      <c r="D229" s="30" t="s">
        <v>228</v>
      </c>
      <c r="E229" s="30"/>
      <c r="F229" s="31"/>
      <c r="G229" s="30" t="s">
        <v>33</v>
      </c>
      <c r="H229" s="30"/>
      <c r="I229" s="30"/>
      <c r="J229" s="30"/>
      <c r="K229" s="31" t="s">
        <v>432</v>
      </c>
      <c r="L229" s="30"/>
      <c r="M229" s="30" t="s">
        <v>230</v>
      </c>
      <c r="N229" s="30" t="s">
        <v>171</v>
      </c>
      <c r="O229" s="30"/>
      <c r="P229" s="59">
        <v>398000</v>
      </c>
      <c r="Q229" s="59">
        <v>398000</v>
      </c>
      <c r="R229" s="59">
        <v>398000</v>
      </c>
      <c r="S229" s="59">
        <v>1194000</v>
      </c>
      <c r="T229" s="59"/>
      <c r="U229" s="31"/>
      <c r="V229" s="322"/>
      <c r="W229" s="322"/>
      <c r="X229" s="320"/>
      <c r="Y229" s="320"/>
      <c r="Z229" s="335"/>
      <c r="AA229" s="336"/>
    </row>
    <row r="230" spans="2:27" s="25" customFormat="1" ht="34.5" customHeight="1">
      <c r="B230" s="30" t="s">
        <v>493</v>
      </c>
      <c r="C230" s="33" t="s">
        <v>491</v>
      </c>
      <c r="D230" s="56"/>
      <c r="E230" s="136"/>
      <c r="F230" s="136"/>
      <c r="G230" s="33" t="s">
        <v>48</v>
      </c>
      <c r="H230" s="30" t="s">
        <v>67</v>
      </c>
      <c r="I230" s="30" t="s">
        <v>191</v>
      </c>
      <c r="J230" s="30"/>
      <c r="K230" s="31" t="s">
        <v>492</v>
      </c>
      <c r="L230" s="30"/>
      <c r="M230" s="33" t="s">
        <v>202</v>
      </c>
      <c r="N230" s="33" t="s">
        <v>72</v>
      </c>
      <c r="O230" s="136"/>
      <c r="P230" s="60">
        <v>138034.02</v>
      </c>
      <c r="Q230" s="60">
        <v>207051.02</v>
      </c>
      <c r="R230" s="60">
        <v>290000</v>
      </c>
      <c r="S230" s="60">
        <v>635085.04</v>
      </c>
      <c r="T230" s="61"/>
      <c r="U230" s="56"/>
      <c r="V230" s="322"/>
      <c r="W230" s="322"/>
      <c r="X230" s="322"/>
      <c r="Y230" s="322"/>
      <c r="Z230" s="322"/>
      <c r="AA230" s="322"/>
    </row>
    <row r="231" spans="3:27" s="9" customFormat="1" ht="34.5" customHeight="1">
      <c r="C231" s="10"/>
      <c r="E231" s="11"/>
      <c r="F231" s="11"/>
      <c r="G231" s="8"/>
      <c r="H231" s="12"/>
      <c r="I231" s="12"/>
      <c r="J231" s="12"/>
      <c r="K231" s="24"/>
      <c r="L231" s="12"/>
      <c r="M231" s="10"/>
      <c r="N231" s="10"/>
      <c r="O231" s="11"/>
      <c r="P231" s="13"/>
      <c r="Q231" s="14"/>
      <c r="R231" s="14"/>
      <c r="S231" s="14"/>
      <c r="T231" s="15"/>
      <c r="V231" s="10"/>
      <c r="W231" s="10"/>
      <c r="X231" s="10"/>
      <c r="Y231" s="10"/>
      <c r="Z231" s="10"/>
      <c r="AA231" s="10"/>
    </row>
    <row r="232" spans="2:5" ht="34.5" customHeight="1" thickBot="1">
      <c r="B232" s="80"/>
      <c r="E232" s="40"/>
    </row>
    <row r="233" spans="1:29" s="1" customFormat="1" ht="34.5" customHeight="1" thickBot="1">
      <c r="A233" s="2"/>
      <c r="B233" s="44" t="s">
        <v>133</v>
      </c>
      <c r="E233" s="8"/>
      <c r="F233" s="8"/>
      <c r="G233" s="8"/>
      <c r="H233" s="8"/>
      <c r="I233" s="8"/>
      <c r="J233" s="8"/>
      <c r="K233" s="45"/>
      <c r="L233" s="8"/>
      <c r="M233" s="8"/>
      <c r="N233" s="8"/>
      <c r="O233" s="8"/>
      <c r="P233" s="309" t="s">
        <v>126</v>
      </c>
      <c r="Q233" s="309"/>
      <c r="R233" s="309"/>
      <c r="S233" s="309"/>
      <c r="T233" s="309"/>
      <c r="U233" s="309"/>
      <c r="V233" s="309" t="s">
        <v>66</v>
      </c>
      <c r="W233" s="309"/>
      <c r="X233" s="309"/>
      <c r="Y233" s="309"/>
      <c r="Z233" s="319" t="s">
        <v>134</v>
      </c>
      <c r="AA233" s="319"/>
      <c r="AC233" s="41"/>
    </row>
    <row r="234" spans="1:29" s="1" customFormat="1" ht="34.5" customHeight="1" thickBot="1">
      <c r="A234" s="2"/>
      <c r="B234" s="80"/>
      <c r="E234" s="8"/>
      <c r="F234" s="8"/>
      <c r="G234" s="8"/>
      <c r="H234" s="8"/>
      <c r="I234" s="8"/>
      <c r="J234" s="8"/>
      <c r="K234" s="45"/>
      <c r="L234" s="8"/>
      <c r="M234" s="8"/>
      <c r="N234" s="8"/>
      <c r="O234" s="8"/>
      <c r="P234" s="309"/>
      <c r="Q234" s="309"/>
      <c r="R234" s="309"/>
      <c r="S234" s="309"/>
      <c r="T234" s="309"/>
      <c r="U234" s="309"/>
      <c r="V234" s="309"/>
      <c r="W234" s="309"/>
      <c r="X234" s="309"/>
      <c r="Y234" s="309"/>
      <c r="Z234" s="319"/>
      <c r="AA234" s="319"/>
      <c r="AC234" s="41"/>
    </row>
    <row r="235" spans="1:29" s="1" customFormat="1" ht="34.5" customHeight="1" thickBot="1">
      <c r="A235" s="2"/>
      <c r="B235" s="408" t="s">
        <v>6</v>
      </c>
      <c r="C235" s="319" t="s">
        <v>7</v>
      </c>
      <c r="D235" s="286" t="s">
        <v>8</v>
      </c>
      <c r="E235" s="286" t="s">
        <v>9</v>
      </c>
      <c r="F235" s="286" t="s">
        <v>10</v>
      </c>
      <c r="G235" s="286" t="s">
        <v>11</v>
      </c>
      <c r="H235" s="286" t="s">
        <v>74</v>
      </c>
      <c r="I235" s="301" t="s">
        <v>12</v>
      </c>
      <c r="J235" s="286" t="s">
        <v>13</v>
      </c>
      <c r="K235" s="351" t="s">
        <v>425</v>
      </c>
      <c r="L235" s="349" t="s">
        <v>123</v>
      </c>
      <c r="M235" s="286" t="s">
        <v>15</v>
      </c>
      <c r="N235" s="286" t="s">
        <v>16</v>
      </c>
      <c r="O235" s="286" t="s">
        <v>17</v>
      </c>
      <c r="P235" s="301" t="s">
        <v>18</v>
      </c>
      <c r="Q235" s="301" t="s">
        <v>19</v>
      </c>
      <c r="R235" s="286" t="s">
        <v>20</v>
      </c>
      <c r="S235" s="301" t="s">
        <v>21</v>
      </c>
      <c r="T235" s="403" t="s">
        <v>22</v>
      </c>
      <c r="U235" s="403"/>
      <c r="V235" s="286" t="s">
        <v>23</v>
      </c>
      <c r="W235" s="286"/>
      <c r="X235" s="286" t="s">
        <v>24</v>
      </c>
      <c r="Y235" s="286"/>
      <c r="Z235" s="319"/>
      <c r="AA235" s="319"/>
      <c r="AC235" s="50"/>
    </row>
    <row r="236" spans="1:29" s="1" customFormat="1" ht="34.5" customHeight="1" thickBot="1">
      <c r="A236" s="2"/>
      <c r="B236" s="409"/>
      <c r="C236" s="319"/>
      <c r="D236" s="286"/>
      <c r="E236" s="286"/>
      <c r="F236" s="286"/>
      <c r="G236" s="286"/>
      <c r="H236" s="286"/>
      <c r="I236" s="301"/>
      <c r="J236" s="286"/>
      <c r="K236" s="351"/>
      <c r="L236" s="349"/>
      <c r="M236" s="286"/>
      <c r="N236" s="286"/>
      <c r="O236" s="286"/>
      <c r="P236" s="301"/>
      <c r="Q236" s="301"/>
      <c r="R236" s="286"/>
      <c r="S236" s="301"/>
      <c r="T236" s="301" t="s">
        <v>25</v>
      </c>
      <c r="U236" s="287" t="s">
        <v>26</v>
      </c>
      <c r="V236" s="286"/>
      <c r="W236" s="286"/>
      <c r="X236" s="286"/>
      <c r="Y236" s="286"/>
      <c r="Z236" s="319"/>
      <c r="AA236" s="319"/>
      <c r="AC236" s="50"/>
    </row>
    <row r="237" spans="2:30" ht="34.5" customHeight="1" thickBot="1">
      <c r="B237" s="410"/>
      <c r="C237" s="319"/>
      <c r="D237" s="286"/>
      <c r="E237" s="286"/>
      <c r="F237" s="286"/>
      <c r="G237" s="46" t="s">
        <v>27</v>
      </c>
      <c r="H237" s="46" t="s">
        <v>132</v>
      </c>
      <c r="I237" s="46" t="s">
        <v>29</v>
      </c>
      <c r="J237" s="46" t="s">
        <v>119</v>
      </c>
      <c r="K237" s="351"/>
      <c r="L237" s="47" t="s">
        <v>124</v>
      </c>
      <c r="M237" s="286"/>
      <c r="N237" s="286"/>
      <c r="O237" s="286"/>
      <c r="P237" s="301"/>
      <c r="Q237" s="301"/>
      <c r="R237" s="286"/>
      <c r="S237" s="301"/>
      <c r="T237" s="301"/>
      <c r="U237" s="287"/>
      <c r="V237" s="287"/>
      <c r="W237" s="286"/>
      <c r="X237" s="286"/>
      <c r="Y237" s="286"/>
      <c r="Z237" s="319"/>
      <c r="AA237" s="319"/>
      <c r="AB237" s="21"/>
      <c r="AC237" s="114"/>
      <c r="AD237" s="21"/>
    </row>
    <row r="238" spans="1:27" s="62" customFormat="1" ht="34.5" customHeight="1">
      <c r="A238" s="2"/>
      <c r="B238" s="186" t="s">
        <v>225</v>
      </c>
      <c r="C238" s="125">
        <v>2022</v>
      </c>
      <c r="D238" s="125" t="s">
        <v>69</v>
      </c>
      <c r="E238" s="186"/>
      <c r="F238" s="186"/>
      <c r="G238" s="125" t="s">
        <v>32</v>
      </c>
      <c r="H238" s="125" t="s">
        <v>67</v>
      </c>
      <c r="I238" s="125" t="s">
        <v>46</v>
      </c>
      <c r="J238" s="125" t="s">
        <v>68</v>
      </c>
      <c r="K238" s="105" t="s">
        <v>70</v>
      </c>
      <c r="L238" s="125">
        <v>1</v>
      </c>
      <c r="M238" s="125" t="s">
        <v>71</v>
      </c>
      <c r="N238" s="125" t="s">
        <v>72</v>
      </c>
      <c r="O238" s="125"/>
      <c r="P238" s="187">
        <v>34538719.35</v>
      </c>
      <c r="Q238" s="187">
        <v>34538719.35</v>
      </c>
      <c r="R238" s="187">
        <v>0</v>
      </c>
      <c r="S238" s="187">
        <v>69077438.7</v>
      </c>
      <c r="T238" s="102"/>
      <c r="U238" s="102"/>
      <c r="V238" s="341"/>
      <c r="W238" s="341"/>
      <c r="X238" s="341"/>
      <c r="Y238" s="341"/>
      <c r="Z238" s="341"/>
      <c r="AA238" s="341"/>
    </row>
    <row r="239" spans="1:27" s="62" customFormat="1" ht="34.5" customHeight="1">
      <c r="A239" s="2"/>
      <c r="B239" s="63"/>
      <c r="C239" s="63"/>
      <c r="D239" s="63"/>
      <c r="E239" s="63"/>
      <c r="F239" s="63"/>
      <c r="G239" s="63"/>
      <c r="H239" s="63"/>
      <c r="I239" s="63"/>
      <c r="J239" s="63"/>
      <c r="K239" s="65"/>
      <c r="L239" s="63"/>
      <c r="M239" s="63"/>
      <c r="N239" s="63"/>
      <c r="O239" s="63"/>
      <c r="P239" s="188"/>
      <c r="Q239" s="188"/>
      <c r="R239" s="188"/>
      <c r="S239" s="188"/>
      <c r="T239" s="64"/>
      <c r="U239" s="64"/>
      <c r="V239" s="64"/>
      <c r="W239" s="64"/>
      <c r="X239" s="64"/>
      <c r="Y239" s="64"/>
      <c r="Z239" s="64"/>
      <c r="AA239" s="64"/>
    </row>
    <row r="240" ht="34.5" customHeight="1" thickBot="1">
      <c r="B240" s="80"/>
    </row>
    <row r="241" spans="2:27" ht="34.5" customHeight="1" thickBot="1">
      <c r="B241" s="44" t="s">
        <v>135</v>
      </c>
      <c r="E241" s="40"/>
      <c r="P241" s="309" t="s">
        <v>126</v>
      </c>
      <c r="Q241" s="309"/>
      <c r="R241" s="309"/>
      <c r="S241" s="309"/>
      <c r="T241" s="309"/>
      <c r="U241" s="309"/>
      <c r="V241" s="309" t="s">
        <v>66</v>
      </c>
      <c r="W241" s="309"/>
      <c r="X241" s="309"/>
      <c r="Y241" s="309"/>
      <c r="Z241" s="286" t="s">
        <v>43</v>
      </c>
      <c r="AA241" s="286"/>
    </row>
    <row r="242" spans="2:27" ht="34.5" customHeight="1" thickBot="1">
      <c r="B242" s="80"/>
      <c r="P242" s="309"/>
      <c r="Q242" s="309"/>
      <c r="R242" s="309"/>
      <c r="S242" s="309"/>
      <c r="T242" s="309"/>
      <c r="U242" s="309"/>
      <c r="V242" s="309"/>
      <c r="W242" s="309"/>
      <c r="X242" s="309"/>
      <c r="Y242" s="309"/>
      <c r="Z242" s="286"/>
      <c r="AA242" s="286"/>
    </row>
    <row r="243" spans="2:27" ht="34.5" customHeight="1" thickBot="1">
      <c r="B243" s="286" t="s">
        <v>6</v>
      </c>
      <c r="C243" s="286" t="s">
        <v>7</v>
      </c>
      <c r="D243" s="286" t="s">
        <v>8</v>
      </c>
      <c r="E243" s="286" t="s">
        <v>9</v>
      </c>
      <c r="F243" s="286" t="s">
        <v>10</v>
      </c>
      <c r="G243" s="306" t="s">
        <v>11</v>
      </c>
      <c r="H243" s="288" t="s">
        <v>74</v>
      </c>
      <c r="I243" s="302" t="s">
        <v>12</v>
      </c>
      <c r="J243" s="289" t="s">
        <v>13</v>
      </c>
      <c r="K243" s="351" t="s">
        <v>425</v>
      </c>
      <c r="L243" s="286" t="s">
        <v>123</v>
      </c>
      <c r="M243" s="286" t="s">
        <v>15</v>
      </c>
      <c r="N243" s="286" t="s">
        <v>16</v>
      </c>
      <c r="O243" s="286" t="s">
        <v>17</v>
      </c>
      <c r="P243" s="301" t="s">
        <v>18</v>
      </c>
      <c r="Q243" s="301" t="s">
        <v>19</v>
      </c>
      <c r="R243" s="286" t="s">
        <v>20</v>
      </c>
      <c r="S243" s="301" t="s">
        <v>21</v>
      </c>
      <c r="T243" s="286" t="s">
        <v>22</v>
      </c>
      <c r="U243" s="286"/>
      <c r="V243" s="286" t="s">
        <v>23</v>
      </c>
      <c r="W243" s="286"/>
      <c r="X243" s="286" t="s">
        <v>24</v>
      </c>
      <c r="Y243" s="286"/>
      <c r="Z243" s="286"/>
      <c r="AA243" s="286"/>
    </row>
    <row r="244" spans="2:27" ht="34.5" customHeight="1" thickBot="1">
      <c r="B244" s="286"/>
      <c r="C244" s="286"/>
      <c r="D244" s="286"/>
      <c r="E244" s="286"/>
      <c r="F244" s="286"/>
      <c r="G244" s="306"/>
      <c r="H244" s="288"/>
      <c r="I244" s="302"/>
      <c r="J244" s="289"/>
      <c r="K244" s="351"/>
      <c r="L244" s="286"/>
      <c r="M244" s="286"/>
      <c r="N244" s="286"/>
      <c r="O244" s="286"/>
      <c r="P244" s="301"/>
      <c r="Q244" s="301"/>
      <c r="R244" s="286"/>
      <c r="S244" s="301"/>
      <c r="T244" s="301" t="s">
        <v>25</v>
      </c>
      <c r="U244" s="286" t="s">
        <v>26</v>
      </c>
      <c r="V244" s="286"/>
      <c r="W244" s="286"/>
      <c r="X244" s="286"/>
      <c r="Y244" s="286"/>
      <c r="Z244" s="286"/>
      <c r="AA244" s="286"/>
    </row>
    <row r="245" spans="2:30" ht="34.5" customHeight="1" thickBot="1">
      <c r="B245" s="286"/>
      <c r="C245" s="286"/>
      <c r="D245" s="286"/>
      <c r="E245" s="286"/>
      <c r="F245" s="286"/>
      <c r="G245" s="46" t="s">
        <v>27</v>
      </c>
      <c r="H245" s="46" t="s">
        <v>132</v>
      </c>
      <c r="I245" s="46" t="s">
        <v>29</v>
      </c>
      <c r="J245" s="46" t="s">
        <v>119</v>
      </c>
      <c r="K245" s="351"/>
      <c r="L245" s="52" t="s">
        <v>124</v>
      </c>
      <c r="M245" s="286"/>
      <c r="N245" s="286"/>
      <c r="O245" s="286"/>
      <c r="P245" s="301"/>
      <c r="Q245" s="301"/>
      <c r="R245" s="286"/>
      <c r="S245" s="301"/>
      <c r="T245" s="301"/>
      <c r="U245" s="286"/>
      <c r="V245" s="286"/>
      <c r="W245" s="286"/>
      <c r="X245" s="286"/>
      <c r="Y245" s="286"/>
      <c r="Z245" s="286"/>
      <c r="AA245" s="286"/>
      <c r="AB245" s="21"/>
      <c r="AC245" s="114"/>
      <c r="AD245" s="21"/>
    </row>
    <row r="246" spans="1:27" s="1" customFormat="1" ht="34.5" customHeight="1">
      <c r="A246" s="2"/>
      <c r="B246" s="72" t="s">
        <v>417</v>
      </c>
      <c r="C246" s="72">
        <v>2022</v>
      </c>
      <c r="D246" s="72"/>
      <c r="E246" s="77" t="s">
        <v>32</v>
      </c>
      <c r="F246" s="77"/>
      <c r="G246" s="72" t="s">
        <v>32</v>
      </c>
      <c r="H246" s="72" t="s">
        <v>38</v>
      </c>
      <c r="I246" s="72" t="s">
        <v>35</v>
      </c>
      <c r="J246" s="72" t="s">
        <v>154</v>
      </c>
      <c r="K246" s="73" t="s">
        <v>594</v>
      </c>
      <c r="L246" s="72">
        <v>1</v>
      </c>
      <c r="M246" s="72" t="s">
        <v>224</v>
      </c>
      <c r="N246" s="72" t="s">
        <v>156</v>
      </c>
      <c r="O246" s="72" t="s">
        <v>33</v>
      </c>
      <c r="P246" s="93">
        <v>533501.74</v>
      </c>
      <c r="Q246" s="93">
        <v>466000</v>
      </c>
      <c r="R246" s="76"/>
      <c r="S246" s="76">
        <f>SUM(P246:R246)</f>
        <v>999501.74</v>
      </c>
      <c r="T246" s="77"/>
      <c r="U246" s="77"/>
      <c r="V246" s="354" t="s">
        <v>36</v>
      </c>
      <c r="W246" s="294"/>
      <c r="X246" s="328" t="s">
        <v>136</v>
      </c>
      <c r="Y246" s="328"/>
      <c r="Z246" s="294"/>
      <c r="AA246" s="294"/>
    </row>
    <row r="247" spans="1:27" s="1" customFormat="1" ht="34.5" customHeight="1">
      <c r="A247" s="2"/>
      <c r="B247" s="72" t="s">
        <v>418</v>
      </c>
      <c r="C247" s="72">
        <v>2022</v>
      </c>
      <c r="D247" s="72"/>
      <c r="E247" s="77" t="s">
        <v>32</v>
      </c>
      <c r="F247" s="72"/>
      <c r="G247" s="72" t="s">
        <v>32</v>
      </c>
      <c r="H247" s="72" t="s">
        <v>38</v>
      </c>
      <c r="I247" s="72" t="s">
        <v>35</v>
      </c>
      <c r="J247" s="72" t="s">
        <v>157</v>
      </c>
      <c r="K247" s="73" t="s">
        <v>595</v>
      </c>
      <c r="L247" s="72">
        <v>1</v>
      </c>
      <c r="M247" s="72" t="s">
        <v>155</v>
      </c>
      <c r="N247" s="72" t="s">
        <v>156</v>
      </c>
      <c r="O247" s="72" t="s">
        <v>33</v>
      </c>
      <c r="P247" s="93">
        <v>460000</v>
      </c>
      <c r="Q247" s="93">
        <v>671000</v>
      </c>
      <c r="R247" s="93"/>
      <c r="S247" s="76">
        <f>SUM(P247:R247)</f>
        <v>1131000</v>
      </c>
      <c r="T247" s="77"/>
      <c r="U247" s="77"/>
      <c r="V247" s="354" t="s">
        <v>36</v>
      </c>
      <c r="W247" s="294"/>
      <c r="X247" s="328" t="s">
        <v>136</v>
      </c>
      <c r="Y247" s="328"/>
      <c r="Z247" s="294"/>
      <c r="AA247" s="294"/>
    </row>
    <row r="248" spans="1:27" s="1" customFormat="1" ht="34.5" customHeight="1">
      <c r="A248" s="2"/>
      <c r="B248" s="12"/>
      <c r="C248" s="12"/>
      <c r="D248" s="12"/>
      <c r="E248" s="8"/>
      <c r="F248" s="12"/>
      <c r="G248" s="12"/>
      <c r="H248" s="12"/>
      <c r="I248" s="12"/>
      <c r="J248" s="12"/>
      <c r="K248" s="18"/>
      <c r="L248" s="12"/>
      <c r="M248" s="12"/>
      <c r="N248" s="12"/>
      <c r="O248" s="12"/>
      <c r="P248" s="95"/>
      <c r="Q248" s="95"/>
      <c r="R248" s="95"/>
      <c r="S248" s="13"/>
      <c r="T248" s="8"/>
      <c r="U248" s="8"/>
      <c r="V248" s="189"/>
      <c r="W248" s="8"/>
      <c r="X248" s="12"/>
      <c r="Y248" s="12"/>
      <c r="Z248" s="8"/>
      <c r="AA248" s="8"/>
    </row>
    <row r="249" spans="1:27" s="1" customFormat="1" ht="34.5" customHeight="1" thickBot="1">
      <c r="A249" s="2"/>
      <c r="B249" s="12"/>
      <c r="C249" s="12"/>
      <c r="D249" s="12"/>
      <c r="E249" s="8"/>
      <c r="F249" s="12"/>
      <c r="G249" s="12"/>
      <c r="H249" s="12"/>
      <c r="I249" s="12"/>
      <c r="J249" s="12"/>
      <c r="K249" s="18"/>
      <c r="L249" s="12"/>
      <c r="M249" s="12"/>
      <c r="N249" s="12"/>
      <c r="O249" s="12"/>
      <c r="P249" s="95"/>
      <c r="Q249" s="95"/>
      <c r="R249" s="95"/>
      <c r="S249" s="13"/>
      <c r="T249" s="8"/>
      <c r="U249" s="8"/>
      <c r="V249" s="189"/>
      <c r="W249" s="8"/>
      <c r="X249" s="12"/>
      <c r="Y249" s="12"/>
      <c r="Z249" s="8"/>
      <c r="AA249" s="8"/>
    </row>
    <row r="250" spans="2:27" ht="34.5" customHeight="1" thickBot="1">
      <c r="B250" s="44" t="s">
        <v>709</v>
      </c>
      <c r="D250" s="8"/>
      <c r="E250" s="8"/>
      <c r="F250" s="8"/>
      <c r="G250" s="8"/>
      <c r="H250" s="8"/>
      <c r="I250" s="8"/>
      <c r="J250" s="8"/>
      <c r="K250" s="45"/>
      <c r="L250" s="8"/>
      <c r="M250" s="8"/>
      <c r="N250" s="8"/>
      <c r="O250" s="8"/>
      <c r="P250" s="309" t="s">
        <v>3</v>
      </c>
      <c r="Q250" s="309"/>
      <c r="R250" s="309"/>
      <c r="S250" s="309"/>
      <c r="T250" s="309"/>
      <c r="U250" s="309"/>
      <c r="V250" s="309" t="s">
        <v>4</v>
      </c>
      <c r="W250" s="309"/>
      <c r="X250" s="309"/>
      <c r="Y250" s="311"/>
      <c r="Z250" s="295" t="s">
        <v>43</v>
      </c>
      <c r="AA250" s="292"/>
    </row>
    <row r="251" spans="2:27" ht="34.5" customHeight="1" thickBot="1">
      <c r="B251" s="12"/>
      <c r="C251" s="8"/>
      <c r="D251" s="8"/>
      <c r="E251" s="8"/>
      <c r="F251" s="8"/>
      <c r="G251" s="8"/>
      <c r="H251" s="8"/>
      <c r="I251" s="8"/>
      <c r="J251" s="8"/>
      <c r="K251" s="45"/>
      <c r="L251" s="8"/>
      <c r="M251" s="8"/>
      <c r="N251" s="8"/>
      <c r="O251" s="8"/>
      <c r="P251" s="310"/>
      <c r="Q251" s="310"/>
      <c r="R251" s="310"/>
      <c r="S251" s="310"/>
      <c r="T251" s="309"/>
      <c r="U251" s="309"/>
      <c r="V251" s="310"/>
      <c r="W251" s="310"/>
      <c r="X251" s="310"/>
      <c r="Y251" s="312"/>
      <c r="Z251" s="296"/>
      <c r="AA251" s="298"/>
    </row>
    <row r="252" spans="2:27" ht="34.5" customHeight="1" thickBot="1">
      <c r="B252" s="313" t="s">
        <v>6</v>
      </c>
      <c r="C252" s="295" t="s">
        <v>7</v>
      </c>
      <c r="D252" s="284" t="s">
        <v>8</v>
      </c>
      <c r="E252" s="284" t="s">
        <v>9</v>
      </c>
      <c r="F252" s="292" t="s">
        <v>10</v>
      </c>
      <c r="G252" s="319" t="s">
        <v>11</v>
      </c>
      <c r="H252" s="286" t="s">
        <v>74</v>
      </c>
      <c r="I252" s="301" t="s">
        <v>12</v>
      </c>
      <c r="J252" s="286" t="s">
        <v>13</v>
      </c>
      <c r="K252" s="307" t="s">
        <v>425</v>
      </c>
      <c r="L252" s="295" t="s">
        <v>14</v>
      </c>
      <c r="M252" s="284" t="s">
        <v>15</v>
      </c>
      <c r="N252" s="284" t="s">
        <v>16</v>
      </c>
      <c r="O252" s="292" t="s">
        <v>17</v>
      </c>
      <c r="P252" s="290" t="s">
        <v>18</v>
      </c>
      <c r="Q252" s="300" t="s">
        <v>19</v>
      </c>
      <c r="R252" s="284" t="s">
        <v>20</v>
      </c>
      <c r="S252" s="303" t="s">
        <v>21</v>
      </c>
      <c r="T252" s="306" t="s">
        <v>22</v>
      </c>
      <c r="U252" s="289"/>
      <c r="V252" s="295" t="s">
        <v>23</v>
      </c>
      <c r="W252" s="284"/>
      <c r="X252" s="284" t="s">
        <v>24</v>
      </c>
      <c r="Y252" s="285"/>
      <c r="Z252" s="296"/>
      <c r="AA252" s="298"/>
    </row>
    <row r="253" spans="2:27" ht="34.5" customHeight="1" thickBot="1">
      <c r="B253" s="314"/>
      <c r="C253" s="296"/>
      <c r="D253" s="286"/>
      <c r="E253" s="286"/>
      <c r="F253" s="298"/>
      <c r="G253" s="319"/>
      <c r="H253" s="286"/>
      <c r="I253" s="301"/>
      <c r="J253" s="286"/>
      <c r="K253" s="307"/>
      <c r="L253" s="296"/>
      <c r="M253" s="286"/>
      <c r="N253" s="286"/>
      <c r="O253" s="298"/>
      <c r="P253" s="299"/>
      <c r="Q253" s="301"/>
      <c r="R253" s="286"/>
      <c r="S253" s="304"/>
      <c r="T253" s="290" t="s">
        <v>25</v>
      </c>
      <c r="U253" s="292" t="s">
        <v>26</v>
      </c>
      <c r="V253" s="296"/>
      <c r="W253" s="286"/>
      <c r="X253" s="286"/>
      <c r="Y253" s="287"/>
      <c r="Z253" s="296"/>
      <c r="AA253" s="298"/>
    </row>
    <row r="254" spans="2:27" ht="34.5" customHeight="1" thickBot="1">
      <c r="B254" s="315"/>
      <c r="C254" s="316"/>
      <c r="D254" s="317"/>
      <c r="E254" s="317"/>
      <c r="F254" s="318"/>
      <c r="G254" s="245" t="s">
        <v>27</v>
      </c>
      <c r="H254" s="49" t="s">
        <v>28</v>
      </c>
      <c r="I254" s="49" t="s">
        <v>29</v>
      </c>
      <c r="J254" s="49" t="s">
        <v>30</v>
      </c>
      <c r="K254" s="308"/>
      <c r="L254" s="297"/>
      <c r="M254" s="288"/>
      <c r="N254" s="288"/>
      <c r="O254" s="293"/>
      <c r="P254" s="291"/>
      <c r="Q254" s="302"/>
      <c r="R254" s="288"/>
      <c r="S254" s="305"/>
      <c r="T254" s="291"/>
      <c r="U254" s="293"/>
      <c r="V254" s="297"/>
      <c r="W254" s="288"/>
      <c r="X254" s="288"/>
      <c r="Y254" s="289"/>
      <c r="Z254" s="297"/>
      <c r="AA254" s="293"/>
    </row>
    <row r="255" spans="2:32" s="2" customFormat="1" ht="34.5" customHeight="1">
      <c r="B255" s="186" t="s">
        <v>714</v>
      </c>
      <c r="C255" s="177">
        <v>2022</v>
      </c>
      <c r="D255" s="177" t="s">
        <v>48</v>
      </c>
      <c r="E255" s="195" t="s">
        <v>48</v>
      </c>
      <c r="F255" s="195" t="s">
        <v>710</v>
      </c>
      <c r="G255" s="72" t="s">
        <v>48</v>
      </c>
      <c r="H255" s="72" t="s">
        <v>67</v>
      </c>
      <c r="I255" s="72" t="s">
        <v>46</v>
      </c>
      <c r="J255" s="72"/>
      <c r="K255" s="73" t="s">
        <v>711</v>
      </c>
      <c r="L255" s="72"/>
      <c r="M255" s="72" t="s">
        <v>712</v>
      </c>
      <c r="N255" s="72" t="s">
        <v>713</v>
      </c>
      <c r="O255" s="30" t="s">
        <v>63</v>
      </c>
      <c r="P255" s="279">
        <v>24500</v>
      </c>
      <c r="Q255" s="279">
        <v>24500</v>
      </c>
      <c r="R255" s="279"/>
      <c r="S255" s="279">
        <v>49000</v>
      </c>
      <c r="T255" s="279"/>
      <c r="U255" s="279"/>
      <c r="V255" s="294"/>
      <c r="W255" s="294"/>
      <c r="X255" s="294"/>
      <c r="Y255" s="294"/>
      <c r="Z255" s="294"/>
      <c r="AA255" s="294"/>
      <c r="AB255" s="1"/>
      <c r="AC255" s="1"/>
      <c r="AD255" s="1"/>
      <c r="AE255" s="1"/>
      <c r="AF255" s="1"/>
    </row>
    <row r="256" spans="2:32" s="2" customFormat="1" ht="34.5" customHeight="1">
      <c r="B256" s="63"/>
      <c r="C256" s="12"/>
      <c r="D256" s="12"/>
      <c r="E256" s="8"/>
      <c r="F256" s="8"/>
      <c r="G256" s="12"/>
      <c r="H256" s="12"/>
      <c r="I256" s="12"/>
      <c r="J256" s="12"/>
      <c r="K256" s="18"/>
      <c r="L256" s="12"/>
      <c r="M256" s="12"/>
      <c r="N256" s="12"/>
      <c r="O256" s="63"/>
      <c r="P256" s="210"/>
      <c r="Q256" s="210"/>
      <c r="R256" s="210"/>
      <c r="S256" s="210"/>
      <c r="T256" s="210"/>
      <c r="U256" s="210"/>
      <c r="V256" s="8"/>
      <c r="W256" s="8"/>
      <c r="X256" s="8"/>
      <c r="Y256" s="8"/>
      <c r="Z256" s="8"/>
      <c r="AA256" s="8"/>
      <c r="AB256" s="1"/>
      <c r="AC256" s="1"/>
      <c r="AD256" s="1"/>
      <c r="AE256" s="1"/>
      <c r="AF256" s="1"/>
    </row>
    <row r="257" spans="2:21" ht="34.5" customHeight="1" thickBot="1">
      <c r="B257" s="12"/>
      <c r="C257" s="12"/>
      <c r="D257" s="12"/>
      <c r="E257" s="12"/>
      <c r="F257" s="12"/>
      <c r="G257" s="12"/>
      <c r="H257" s="12"/>
      <c r="I257" s="12"/>
      <c r="J257" s="12"/>
      <c r="K257" s="18"/>
      <c r="L257" s="12"/>
      <c r="M257" s="12"/>
      <c r="N257" s="12"/>
      <c r="O257" s="12"/>
      <c r="P257" s="11"/>
      <c r="Q257" s="11"/>
      <c r="R257" s="11"/>
      <c r="S257" s="97"/>
      <c r="T257" s="21"/>
      <c r="U257" s="21"/>
    </row>
    <row r="258" spans="2:21" ht="34.5" customHeight="1" thickBot="1">
      <c r="B258" s="44" t="s">
        <v>138</v>
      </c>
      <c r="E258" s="12"/>
      <c r="F258" s="12"/>
      <c r="G258" s="12"/>
      <c r="H258" s="12"/>
      <c r="I258" s="12"/>
      <c r="J258" s="12"/>
      <c r="K258" s="65"/>
      <c r="L258" s="12"/>
      <c r="M258" s="12"/>
      <c r="N258" s="12"/>
      <c r="O258" s="12"/>
      <c r="P258" s="11"/>
      <c r="Q258" s="11"/>
      <c r="R258" s="11"/>
      <c r="S258" s="97"/>
      <c r="T258" s="21"/>
      <c r="U258" s="21"/>
    </row>
    <row r="259" spans="2:27" ht="34.5" customHeight="1" thickBot="1">
      <c r="B259" s="12"/>
      <c r="C259" s="8"/>
      <c r="D259" s="8"/>
      <c r="E259" s="8"/>
      <c r="F259" s="8"/>
      <c r="G259" s="81"/>
      <c r="H259" s="81"/>
      <c r="I259" s="81"/>
      <c r="J259" s="81"/>
      <c r="K259" s="45"/>
      <c r="L259" s="81"/>
      <c r="M259" s="8"/>
      <c r="N259" s="8"/>
      <c r="O259" s="8"/>
      <c r="P259" s="393" t="s">
        <v>3</v>
      </c>
      <c r="Q259" s="394"/>
      <c r="R259" s="394"/>
      <c r="S259" s="394"/>
      <c r="T259" s="394"/>
      <c r="U259" s="395"/>
      <c r="V259" s="396" t="s">
        <v>66</v>
      </c>
      <c r="W259" s="310"/>
      <c r="X259" s="310"/>
      <c r="Y259" s="312"/>
      <c r="Z259" s="295" t="s">
        <v>43</v>
      </c>
      <c r="AA259" s="292"/>
    </row>
    <row r="260" spans="2:27" ht="34.5" customHeight="1" thickBot="1">
      <c r="B260" s="313" t="s">
        <v>6</v>
      </c>
      <c r="C260" s="313" t="s">
        <v>7</v>
      </c>
      <c r="D260" s="313" t="s">
        <v>8</v>
      </c>
      <c r="E260" s="313" t="s">
        <v>9</v>
      </c>
      <c r="F260" s="313" t="s">
        <v>10</v>
      </c>
      <c r="G260" s="398" t="s">
        <v>11</v>
      </c>
      <c r="H260" s="352" t="s">
        <v>74</v>
      </c>
      <c r="I260" s="401" t="s">
        <v>12</v>
      </c>
      <c r="J260" s="403" t="s">
        <v>13</v>
      </c>
      <c r="K260" s="351" t="s">
        <v>425</v>
      </c>
      <c r="L260" s="406" t="s">
        <v>123</v>
      </c>
      <c r="M260" s="313" t="s">
        <v>15</v>
      </c>
      <c r="N260" s="313" t="s">
        <v>16</v>
      </c>
      <c r="O260" s="313" t="s">
        <v>17</v>
      </c>
      <c r="P260" s="290" t="s">
        <v>18</v>
      </c>
      <c r="Q260" s="300" t="s">
        <v>19</v>
      </c>
      <c r="R260" s="284" t="s">
        <v>20</v>
      </c>
      <c r="S260" s="303" t="s">
        <v>21</v>
      </c>
      <c r="T260" s="295" t="s">
        <v>22</v>
      </c>
      <c r="U260" s="284"/>
      <c r="V260" s="284" t="s">
        <v>23</v>
      </c>
      <c r="W260" s="284"/>
      <c r="X260" s="284" t="s">
        <v>24</v>
      </c>
      <c r="Y260" s="285"/>
      <c r="Z260" s="296"/>
      <c r="AA260" s="298"/>
    </row>
    <row r="261" spans="2:27" ht="34.5" customHeight="1" thickBot="1">
      <c r="B261" s="314"/>
      <c r="C261" s="314"/>
      <c r="D261" s="314"/>
      <c r="E261" s="314"/>
      <c r="F261" s="314"/>
      <c r="G261" s="399"/>
      <c r="H261" s="400"/>
      <c r="I261" s="402"/>
      <c r="J261" s="404"/>
      <c r="K261" s="351"/>
      <c r="L261" s="407"/>
      <c r="M261" s="314"/>
      <c r="N261" s="314"/>
      <c r="O261" s="314"/>
      <c r="P261" s="299"/>
      <c r="Q261" s="301"/>
      <c r="R261" s="286"/>
      <c r="S261" s="304"/>
      <c r="T261" s="299" t="s">
        <v>25</v>
      </c>
      <c r="U261" s="286" t="s">
        <v>26</v>
      </c>
      <c r="V261" s="286"/>
      <c r="W261" s="286"/>
      <c r="X261" s="286"/>
      <c r="Y261" s="287"/>
      <c r="Z261" s="296"/>
      <c r="AA261" s="298"/>
    </row>
    <row r="262" spans="1:27" s="1" customFormat="1" ht="34.5" customHeight="1">
      <c r="A262" s="2"/>
      <c r="B262" s="397"/>
      <c r="C262" s="397"/>
      <c r="D262" s="397"/>
      <c r="E262" s="397"/>
      <c r="F262" s="397"/>
      <c r="G262" s="172" t="s">
        <v>27</v>
      </c>
      <c r="H262" s="190" t="s">
        <v>28</v>
      </c>
      <c r="I262" s="190" t="s">
        <v>29</v>
      </c>
      <c r="J262" s="191" t="s">
        <v>30</v>
      </c>
      <c r="K262" s="405"/>
      <c r="L262" s="192" t="s">
        <v>124</v>
      </c>
      <c r="M262" s="397"/>
      <c r="N262" s="397"/>
      <c r="O262" s="397"/>
      <c r="P262" s="291"/>
      <c r="Q262" s="302"/>
      <c r="R262" s="288"/>
      <c r="S262" s="305"/>
      <c r="T262" s="291"/>
      <c r="U262" s="288"/>
      <c r="V262" s="288"/>
      <c r="W262" s="288"/>
      <c r="X262" s="288"/>
      <c r="Y262" s="289"/>
      <c r="Z262" s="297"/>
      <c r="AA262" s="293"/>
    </row>
    <row r="263" spans="2:27" s="29" customFormat="1" ht="34.5" customHeight="1">
      <c r="B263" s="30" t="s">
        <v>325</v>
      </c>
      <c r="C263" s="30">
        <v>2022</v>
      </c>
      <c r="D263" s="30" t="s">
        <v>228</v>
      </c>
      <c r="E263" s="30">
        <v>2</v>
      </c>
      <c r="F263" s="31"/>
      <c r="G263" s="30" t="s">
        <v>32</v>
      </c>
      <c r="H263" s="30" t="s">
        <v>38</v>
      </c>
      <c r="I263" s="30" t="s">
        <v>139</v>
      </c>
      <c r="J263" s="32"/>
      <c r="K263" s="31" t="s">
        <v>229</v>
      </c>
      <c r="L263" s="33">
        <v>1</v>
      </c>
      <c r="M263" s="30" t="s">
        <v>230</v>
      </c>
      <c r="N263" s="30" t="s">
        <v>231</v>
      </c>
      <c r="O263" s="30" t="s">
        <v>33</v>
      </c>
      <c r="P263" s="34">
        <v>150000</v>
      </c>
      <c r="Q263" s="34">
        <v>0</v>
      </c>
      <c r="R263" s="34">
        <v>0</v>
      </c>
      <c r="S263" s="17">
        <f aca="true" t="shared" si="1" ref="S263:S269">SUM(P263:R263)</f>
        <v>150000</v>
      </c>
      <c r="T263" s="17"/>
      <c r="U263" s="35"/>
      <c r="V263" s="334"/>
      <c r="W263" s="334"/>
      <c r="X263" s="320" t="s">
        <v>140</v>
      </c>
      <c r="Y263" s="320"/>
      <c r="Z263" s="337"/>
      <c r="AA263" s="337"/>
    </row>
    <row r="264" spans="2:27" s="36" customFormat="1" ht="49.5" customHeight="1">
      <c r="B264" s="30" t="s">
        <v>326</v>
      </c>
      <c r="C264" s="33">
        <v>2022</v>
      </c>
      <c r="D264" s="30" t="s">
        <v>228</v>
      </c>
      <c r="E264" s="30">
        <v>2</v>
      </c>
      <c r="F264" s="32"/>
      <c r="G264" s="30" t="s">
        <v>33</v>
      </c>
      <c r="H264" s="30" t="s">
        <v>38</v>
      </c>
      <c r="I264" s="30" t="s">
        <v>35</v>
      </c>
      <c r="J264" s="32"/>
      <c r="K264" s="193" t="s">
        <v>515</v>
      </c>
      <c r="L264" s="33">
        <v>1</v>
      </c>
      <c r="M264" s="33" t="s">
        <v>230</v>
      </c>
      <c r="N264" s="33" t="s">
        <v>232</v>
      </c>
      <c r="O264" s="33" t="s">
        <v>33</v>
      </c>
      <c r="P264" s="34">
        <v>1400000</v>
      </c>
      <c r="Q264" s="34">
        <v>2600000</v>
      </c>
      <c r="R264" s="34">
        <v>2600000</v>
      </c>
      <c r="S264" s="17">
        <f t="shared" si="1"/>
        <v>6600000</v>
      </c>
      <c r="T264" s="17"/>
      <c r="U264" s="32"/>
      <c r="V264" s="334"/>
      <c r="W264" s="334"/>
      <c r="X264" s="320" t="s">
        <v>140</v>
      </c>
      <c r="Y264" s="320"/>
      <c r="Z264" s="334"/>
      <c r="AA264" s="334"/>
    </row>
    <row r="265" spans="2:27" s="36" customFormat="1" ht="48" customHeight="1">
      <c r="B265" s="30" t="s">
        <v>327</v>
      </c>
      <c r="C265" s="33">
        <v>2022</v>
      </c>
      <c r="D265" s="30" t="s">
        <v>228</v>
      </c>
      <c r="E265" s="30">
        <v>2</v>
      </c>
      <c r="F265" s="32"/>
      <c r="G265" s="30" t="s">
        <v>33</v>
      </c>
      <c r="H265" s="30" t="s">
        <v>153</v>
      </c>
      <c r="I265" s="30" t="s">
        <v>35</v>
      </c>
      <c r="J265" s="32"/>
      <c r="K265" s="193" t="s">
        <v>548</v>
      </c>
      <c r="L265" s="33">
        <v>1</v>
      </c>
      <c r="M265" s="33" t="s">
        <v>230</v>
      </c>
      <c r="N265" s="33" t="s">
        <v>232</v>
      </c>
      <c r="O265" s="33" t="s">
        <v>33</v>
      </c>
      <c r="P265" s="34">
        <v>2000000</v>
      </c>
      <c r="Q265" s="34">
        <v>4000000</v>
      </c>
      <c r="R265" s="34">
        <v>4000000</v>
      </c>
      <c r="S265" s="17">
        <f t="shared" si="1"/>
        <v>10000000</v>
      </c>
      <c r="T265" s="17"/>
      <c r="U265" s="32"/>
      <c r="V265" s="334"/>
      <c r="W265" s="334"/>
      <c r="X265" s="320" t="s">
        <v>140</v>
      </c>
      <c r="Y265" s="320"/>
      <c r="Z265" s="334"/>
      <c r="AA265" s="334"/>
    </row>
    <row r="266" spans="2:27" s="36" customFormat="1" ht="57" customHeight="1">
      <c r="B266" s="30" t="s">
        <v>544</v>
      </c>
      <c r="C266" s="33">
        <v>2022</v>
      </c>
      <c r="D266" s="30" t="s">
        <v>228</v>
      </c>
      <c r="E266" s="30">
        <v>2</v>
      </c>
      <c r="F266" s="32"/>
      <c r="G266" s="30" t="s">
        <v>33</v>
      </c>
      <c r="H266" s="30" t="s">
        <v>38</v>
      </c>
      <c r="I266" s="30" t="s">
        <v>35</v>
      </c>
      <c r="J266" s="32"/>
      <c r="K266" s="193" t="s">
        <v>516</v>
      </c>
      <c r="L266" s="33">
        <v>1</v>
      </c>
      <c r="M266" s="33" t="s">
        <v>230</v>
      </c>
      <c r="N266" s="33" t="s">
        <v>233</v>
      </c>
      <c r="O266" s="33" t="s">
        <v>33</v>
      </c>
      <c r="P266" s="34">
        <v>2000000</v>
      </c>
      <c r="Q266" s="34">
        <v>4000000</v>
      </c>
      <c r="R266" s="34">
        <v>4000000</v>
      </c>
      <c r="S266" s="17">
        <f t="shared" si="1"/>
        <v>10000000</v>
      </c>
      <c r="T266" s="17"/>
      <c r="U266" s="32"/>
      <c r="V266" s="334"/>
      <c r="W266" s="334"/>
      <c r="X266" s="320" t="s">
        <v>140</v>
      </c>
      <c r="Y266" s="320"/>
      <c r="Z266" s="334"/>
      <c r="AA266" s="334"/>
    </row>
    <row r="267" spans="2:27" s="36" customFormat="1" ht="34.5" customHeight="1">
      <c r="B267" s="30" t="s">
        <v>545</v>
      </c>
      <c r="C267" s="33">
        <v>2022</v>
      </c>
      <c r="D267" s="30" t="s">
        <v>228</v>
      </c>
      <c r="E267" s="30">
        <v>2</v>
      </c>
      <c r="F267" s="32"/>
      <c r="G267" s="30" t="s">
        <v>33</v>
      </c>
      <c r="H267" s="30" t="s">
        <v>38</v>
      </c>
      <c r="I267" s="30" t="s">
        <v>35</v>
      </c>
      <c r="J267" s="32"/>
      <c r="K267" s="193" t="s">
        <v>538</v>
      </c>
      <c r="L267" s="33">
        <v>1</v>
      </c>
      <c r="M267" s="33" t="s">
        <v>230</v>
      </c>
      <c r="N267" s="33" t="s">
        <v>233</v>
      </c>
      <c r="O267" s="33" t="s">
        <v>33</v>
      </c>
      <c r="P267" s="34">
        <v>1193260</v>
      </c>
      <c r="Q267" s="34">
        <v>10000000</v>
      </c>
      <c r="R267" s="34">
        <v>10000000</v>
      </c>
      <c r="S267" s="17">
        <f t="shared" si="1"/>
        <v>21193260</v>
      </c>
      <c r="T267" s="17"/>
      <c r="U267" s="32"/>
      <c r="V267" s="334"/>
      <c r="W267" s="334"/>
      <c r="X267" s="320" t="s">
        <v>140</v>
      </c>
      <c r="Y267" s="320"/>
      <c r="Z267" s="334"/>
      <c r="AA267" s="334"/>
    </row>
    <row r="268" spans="2:27" s="36" customFormat="1" ht="34.5" customHeight="1">
      <c r="B268" s="30" t="s">
        <v>546</v>
      </c>
      <c r="C268" s="33">
        <v>2022</v>
      </c>
      <c r="D268" s="30" t="s">
        <v>539</v>
      </c>
      <c r="E268" s="30">
        <v>2</v>
      </c>
      <c r="F268" s="32"/>
      <c r="G268" s="30" t="s">
        <v>32</v>
      </c>
      <c r="H268" s="30" t="s">
        <v>38</v>
      </c>
      <c r="I268" s="30" t="s">
        <v>35</v>
      </c>
      <c r="J268" s="32"/>
      <c r="K268" s="193" t="s">
        <v>596</v>
      </c>
      <c r="L268" s="33">
        <v>1</v>
      </c>
      <c r="M268" s="33" t="s">
        <v>540</v>
      </c>
      <c r="N268" s="33" t="s">
        <v>79</v>
      </c>
      <c r="O268" s="33" t="s">
        <v>33</v>
      </c>
      <c r="P268" s="34">
        <v>987500</v>
      </c>
      <c r="Q268" s="34">
        <v>2962500</v>
      </c>
      <c r="R268" s="34"/>
      <c r="S268" s="17">
        <f t="shared" si="1"/>
        <v>3950000</v>
      </c>
      <c r="T268" s="17"/>
      <c r="U268" s="32"/>
      <c r="V268" s="334"/>
      <c r="W268" s="334"/>
      <c r="X268" s="320" t="s">
        <v>541</v>
      </c>
      <c r="Y268" s="320"/>
      <c r="Z268" s="334"/>
      <c r="AA268" s="334"/>
    </row>
    <row r="269" spans="2:27" s="36" customFormat="1" ht="34.5" customHeight="1">
      <c r="B269" s="30" t="s">
        <v>547</v>
      </c>
      <c r="C269" s="33">
        <v>2022</v>
      </c>
      <c r="D269" s="30" t="s">
        <v>228</v>
      </c>
      <c r="E269" s="30">
        <v>2</v>
      </c>
      <c r="F269" s="32"/>
      <c r="G269" s="30" t="s">
        <v>32</v>
      </c>
      <c r="H269" s="30" t="s">
        <v>38</v>
      </c>
      <c r="I269" s="30" t="s">
        <v>35</v>
      </c>
      <c r="J269" s="32"/>
      <c r="K269" s="193" t="s">
        <v>542</v>
      </c>
      <c r="L269" s="33">
        <v>1</v>
      </c>
      <c r="M269" s="33" t="s">
        <v>230</v>
      </c>
      <c r="N269" s="33" t="s">
        <v>543</v>
      </c>
      <c r="O269" s="33" t="s">
        <v>33</v>
      </c>
      <c r="P269" s="34">
        <v>1000000</v>
      </c>
      <c r="Q269" s="34">
        <v>12000000</v>
      </c>
      <c r="R269" s="34"/>
      <c r="S269" s="17">
        <f t="shared" si="1"/>
        <v>13000000</v>
      </c>
      <c r="T269" s="17"/>
      <c r="U269" s="32"/>
      <c r="V269" s="334"/>
      <c r="W269" s="334"/>
      <c r="X269" s="320" t="s">
        <v>140</v>
      </c>
      <c r="Y269" s="320"/>
      <c r="Z269" s="334"/>
      <c r="AA269" s="334"/>
    </row>
    <row r="270" spans="1:27" s="7" customFormat="1" ht="34.5" customHeight="1">
      <c r="A270" s="2"/>
      <c r="B270" s="186" t="s">
        <v>328</v>
      </c>
      <c r="C270" s="177">
        <v>2022</v>
      </c>
      <c r="D270" s="194"/>
      <c r="E270" s="195" t="s">
        <v>32</v>
      </c>
      <c r="F270" s="194"/>
      <c r="G270" s="195" t="s">
        <v>32</v>
      </c>
      <c r="H270" s="177" t="s">
        <v>38</v>
      </c>
      <c r="I270" s="177" t="s">
        <v>35</v>
      </c>
      <c r="J270" s="177"/>
      <c r="K270" s="196" t="s">
        <v>281</v>
      </c>
      <c r="L270" s="195">
        <v>2</v>
      </c>
      <c r="M270" s="177" t="s">
        <v>282</v>
      </c>
      <c r="N270" s="177" t="s">
        <v>283</v>
      </c>
      <c r="O270" s="195" t="s">
        <v>33</v>
      </c>
      <c r="P270" s="178">
        <v>100000</v>
      </c>
      <c r="Q270" s="178">
        <v>100000</v>
      </c>
      <c r="R270" s="197"/>
      <c r="S270" s="178">
        <f aca="true" t="shared" si="2" ref="S270:S276">P270+Q270</f>
        <v>200000</v>
      </c>
      <c r="T270" s="198"/>
      <c r="U270" s="195"/>
      <c r="V270" s="353">
        <v>237377</v>
      </c>
      <c r="W270" s="353"/>
      <c r="X270" s="343" t="s">
        <v>34</v>
      </c>
      <c r="Y270" s="344"/>
      <c r="Z270" s="357"/>
      <c r="AA270" s="357"/>
    </row>
    <row r="271" spans="1:27" s="7" customFormat="1" ht="34.5" customHeight="1">
      <c r="A271" s="2"/>
      <c r="B271" s="186" t="s">
        <v>329</v>
      </c>
      <c r="C271" s="72">
        <v>2022</v>
      </c>
      <c r="D271" s="199"/>
      <c r="E271" s="77" t="s">
        <v>32</v>
      </c>
      <c r="F271" s="199"/>
      <c r="G271" s="77" t="s">
        <v>32</v>
      </c>
      <c r="H271" s="72" t="s">
        <v>38</v>
      </c>
      <c r="I271" s="72" t="s">
        <v>35</v>
      </c>
      <c r="J271" s="72"/>
      <c r="K271" s="196" t="s">
        <v>284</v>
      </c>
      <c r="L271" s="77">
        <v>2</v>
      </c>
      <c r="M271" s="72" t="s">
        <v>282</v>
      </c>
      <c r="N271" s="72" t="s">
        <v>283</v>
      </c>
      <c r="O271" s="77" t="s">
        <v>33</v>
      </c>
      <c r="P271" s="76">
        <v>100000</v>
      </c>
      <c r="Q271" s="76">
        <v>100000</v>
      </c>
      <c r="R271" s="200"/>
      <c r="S271" s="76">
        <f t="shared" si="2"/>
        <v>200000</v>
      </c>
      <c r="T271" s="199"/>
      <c r="U271" s="77"/>
      <c r="V271" s="294">
        <v>237377</v>
      </c>
      <c r="W271" s="294"/>
      <c r="X271" s="339" t="s">
        <v>34</v>
      </c>
      <c r="Y271" s="340"/>
      <c r="Z271" s="359"/>
      <c r="AA271" s="359"/>
    </row>
    <row r="272" spans="1:27" s="7" customFormat="1" ht="34.5" customHeight="1">
      <c r="A272" s="2"/>
      <c r="B272" s="186" t="s">
        <v>330</v>
      </c>
      <c r="C272" s="72">
        <v>2022</v>
      </c>
      <c r="D272" s="199"/>
      <c r="E272" s="77" t="s">
        <v>32</v>
      </c>
      <c r="F272" s="199"/>
      <c r="G272" s="77" t="s">
        <v>32</v>
      </c>
      <c r="H272" s="72" t="s">
        <v>285</v>
      </c>
      <c r="I272" s="72" t="s">
        <v>35</v>
      </c>
      <c r="J272" s="201"/>
      <c r="K272" s="196" t="s">
        <v>286</v>
      </c>
      <c r="L272" s="77">
        <v>2</v>
      </c>
      <c r="M272" s="72" t="s">
        <v>282</v>
      </c>
      <c r="N272" s="72" t="s">
        <v>283</v>
      </c>
      <c r="O272" s="77" t="s">
        <v>32</v>
      </c>
      <c r="P272" s="76">
        <v>35000</v>
      </c>
      <c r="Q272" s="76">
        <v>35000</v>
      </c>
      <c r="R272" s="200"/>
      <c r="S272" s="76">
        <f t="shared" si="2"/>
        <v>70000</v>
      </c>
      <c r="T272" s="199"/>
      <c r="U272" s="77"/>
      <c r="V272" s="294">
        <v>237377</v>
      </c>
      <c r="W272" s="294"/>
      <c r="X272" s="339" t="s">
        <v>34</v>
      </c>
      <c r="Y272" s="340"/>
      <c r="Z272" s="359"/>
      <c r="AA272" s="359"/>
    </row>
    <row r="273" spans="1:27" s="7" customFormat="1" ht="34.5" customHeight="1">
      <c r="A273" s="2"/>
      <c r="B273" s="186" t="s">
        <v>331</v>
      </c>
      <c r="C273" s="72">
        <v>2022</v>
      </c>
      <c r="D273" s="199"/>
      <c r="E273" s="77" t="s">
        <v>33</v>
      </c>
      <c r="F273" s="199"/>
      <c r="G273" s="77" t="s">
        <v>32</v>
      </c>
      <c r="H273" s="72" t="s">
        <v>67</v>
      </c>
      <c r="I273" s="72" t="s">
        <v>35</v>
      </c>
      <c r="J273" s="201"/>
      <c r="K273" s="196" t="s">
        <v>287</v>
      </c>
      <c r="L273" s="77">
        <v>1</v>
      </c>
      <c r="M273" s="72" t="s">
        <v>288</v>
      </c>
      <c r="N273" s="72" t="s">
        <v>196</v>
      </c>
      <c r="O273" s="77" t="s">
        <v>32</v>
      </c>
      <c r="P273" s="76">
        <v>135000</v>
      </c>
      <c r="Q273" s="200"/>
      <c r="R273" s="200"/>
      <c r="S273" s="76">
        <f t="shared" si="2"/>
        <v>135000</v>
      </c>
      <c r="T273" s="199"/>
      <c r="U273" s="77"/>
      <c r="V273" s="294">
        <v>237377</v>
      </c>
      <c r="W273" s="294"/>
      <c r="X273" s="339" t="s">
        <v>34</v>
      </c>
      <c r="Y273" s="340"/>
      <c r="Z273" s="359"/>
      <c r="AA273" s="359"/>
    </row>
    <row r="274" spans="1:27" s="7" customFormat="1" ht="34.5" customHeight="1">
      <c r="A274" s="2"/>
      <c r="B274" s="186" t="s">
        <v>332</v>
      </c>
      <c r="C274" s="72">
        <v>2022</v>
      </c>
      <c r="D274" s="199"/>
      <c r="E274" s="77" t="s">
        <v>33</v>
      </c>
      <c r="F274" s="199"/>
      <c r="G274" s="77" t="s">
        <v>32</v>
      </c>
      <c r="H274" s="72" t="s">
        <v>67</v>
      </c>
      <c r="I274" s="72" t="s">
        <v>35</v>
      </c>
      <c r="J274" s="201"/>
      <c r="K274" s="196" t="s">
        <v>289</v>
      </c>
      <c r="L274" s="77">
        <v>1</v>
      </c>
      <c r="M274" s="72" t="s">
        <v>288</v>
      </c>
      <c r="N274" s="72" t="s">
        <v>196</v>
      </c>
      <c r="O274" s="77" t="s">
        <v>32</v>
      </c>
      <c r="P274" s="76">
        <v>135000</v>
      </c>
      <c r="Q274" s="200"/>
      <c r="R274" s="200"/>
      <c r="S274" s="76">
        <f t="shared" si="2"/>
        <v>135000</v>
      </c>
      <c r="T274" s="199"/>
      <c r="U274" s="77"/>
      <c r="V274" s="294">
        <v>237377</v>
      </c>
      <c r="W274" s="294"/>
      <c r="X274" s="339" t="s">
        <v>34</v>
      </c>
      <c r="Y274" s="340"/>
      <c r="Z274" s="359"/>
      <c r="AA274" s="359"/>
    </row>
    <row r="275" spans="1:29" s="207" customFormat="1" ht="49.5" customHeight="1">
      <c r="A275" s="2"/>
      <c r="B275" s="163" t="s">
        <v>407</v>
      </c>
      <c r="C275" s="55">
        <v>2022</v>
      </c>
      <c r="D275" s="55"/>
      <c r="E275" s="55" t="s">
        <v>63</v>
      </c>
      <c r="F275" s="55"/>
      <c r="G275" s="111" t="s">
        <v>32</v>
      </c>
      <c r="H275" s="283" t="s">
        <v>38</v>
      </c>
      <c r="I275" s="55" t="s">
        <v>46</v>
      </c>
      <c r="J275" s="480"/>
      <c r="K275" s="108" t="s">
        <v>674</v>
      </c>
      <c r="L275" s="55">
        <v>1</v>
      </c>
      <c r="M275" s="55" t="s">
        <v>230</v>
      </c>
      <c r="N275" s="184" t="s">
        <v>196</v>
      </c>
      <c r="O275" s="111" t="s">
        <v>32</v>
      </c>
      <c r="P275" s="481">
        <v>140000</v>
      </c>
      <c r="Q275" s="482"/>
      <c r="R275" s="483"/>
      <c r="S275" s="484">
        <v>660000</v>
      </c>
      <c r="T275" s="485"/>
      <c r="U275" s="485"/>
      <c r="V275" s="332">
        <v>237377</v>
      </c>
      <c r="W275" s="332"/>
      <c r="X275" s="486" t="s">
        <v>34</v>
      </c>
      <c r="Y275" s="487"/>
      <c r="Z275" s="463"/>
      <c r="AA275" s="463"/>
      <c r="AC275" s="208"/>
    </row>
    <row r="276" spans="1:29" s="207" customFormat="1" ht="45.75" customHeight="1">
      <c r="A276" s="2"/>
      <c r="B276" s="30" t="s">
        <v>419</v>
      </c>
      <c r="C276" s="30">
        <v>2022</v>
      </c>
      <c r="D276" s="30"/>
      <c r="E276" s="30" t="s">
        <v>63</v>
      </c>
      <c r="F276" s="30"/>
      <c r="G276" s="33" t="s">
        <v>32</v>
      </c>
      <c r="H276" s="33" t="s">
        <v>38</v>
      </c>
      <c r="I276" s="30" t="s">
        <v>46</v>
      </c>
      <c r="J276" s="136"/>
      <c r="K276" s="31" t="s">
        <v>420</v>
      </c>
      <c r="L276" s="30">
        <v>1</v>
      </c>
      <c r="M276" s="30" t="s">
        <v>230</v>
      </c>
      <c r="N276" s="30" t="s">
        <v>196</v>
      </c>
      <c r="O276" s="33" t="s">
        <v>32</v>
      </c>
      <c r="P276" s="279">
        <v>210000</v>
      </c>
      <c r="Q276" s="488"/>
      <c r="R276" s="489"/>
      <c r="S276" s="490">
        <f t="shared" si="2"/>
        <v>210000</v>
      </c>
      <c r="T276" s="56"/>
      <c r="U276" s="56"/>
      <c r="V276" s="322">
        <v>237377</v>
      </c>
      <c r="W276" s="322"/>
      <c r="X276" s="322" t="s">
        <v>34</v>
      </c>
      <c r="Y276" s="322"/>
      <c r="Z276" s="322"/>
      <c r="AA276" s="322"/>
      <c r="AC276" s="208"/>
    </row>
    <row r="277" spans="1:32" s="207" customFormat="1" ht="57">
      <c r="A277" s="2"/>
      <c r="B277" s="30" t="s">
        <v>731</v>
      </c>
      <c r="C277" s="491">
        <v>2022</v>
      </c>
      <c r="D277" s="492"/>
      <c r="E277" s="493" t="s">
        <v>32</v>
      </c>
      <c r="F277" s="492"/>
      <c r="G277" s="493" t="s">
        <v>32</v>
      </c>
      <c r="H277" s="491" t="s">
        <v>38</v>
      </c>
      <c r="I277" s="491" t="s">
        <v>35</v>
      </c>
      <c r="J277" s="491"/>
      <c r="K277" s="494" t="s">
        <v>727</v>
      </c>
      <c r="L277" s="493">
        <v>2</v>
      </c>
      <c r="M277" s="491" t="s">
        <v>728</v>
      </c>
      <c r="N277" s="491" t="s">
        <v>729</v>
      </c>
      <c r="O277" s="493" t="s">
        <v>33</v>
      </c>
      <c r="P277" s="279">
        <v>9233548.33</v>
      </c>
      <c r="Q277" s="279">
        <v>33263392.38</v>
      </c>
      <c r="R277" s="279">
        <v>6410930.260000002</v>
      </c>
      <c r="S277" s="279">
        <v>48907870.97</v>
      </c>
      <c r="T277" s="495"/>
      <c r="U277" s="493"/>
      <c r="V277" s="496">
        <v>237377</v>
      </c>
      <c r="W277" s="496"/>
      <c r="X277" s="496" t="s">
        <v>730</v>
      </c>
      <c r="Y277" s="496"/>
      <c r="Z277" s="497"/>
      <c r="AA277" s="497"/>
      <c r="AB277" s="498"/>
      <c r="AC277" s="498"/>
      <c r="AD277" s="498"/>
      <c r="AE277" s="498"/>
      <c r="AF277" s="498"/>
    </row>
    <row r="278" spans="2:27" ht="34.5" customHeight="1" thickBot="1">
      <c r="B278" s="12"/>
      <c r="C278" s="12"/>
      <c r="D278" s="12"/>
      <c r="E278" s="12"/>
      <c r="F278" s="12"/>
      <c r="G278" s="12"/>
      <c r="H278" s="12"/>
      <c r="I278" s="12"/>
      <c r="J278" s="12"/>
      <c r="K278" s="18"/>
      <c r="L278" s="12"/>
      <c r="M278" s="12"/>
      <c r="N278" s="12"/>
      <c r="O278" s="8"/>
      <c r="P278" s="19"/>
      <c r="Q278" s="19"/>
      <c r="R278" s="19"/>
      <c r="S278" s="214"/>
      <c r="T278" s="21"/>
      <c r="U278" s="21"/>
      <c r="V278" s="8"/>
      <c r="W278" s="8"/>
      <c r="X278" s="8"/>
      <c r="Y278" s="8"/>
      <c r="Z278" s="8"/>
      <c r="AA278" s="8"/>
    </row>
    <row r="279" spans="2:27" ht="34.5" customHeight="1" thickBot="1">
      <c r="B279" s="44" t="s">
        <v>501</v>
      </c>
      <c r="D279" s="8"/>
      <c r="E279" s="8"/>
      <c r="F279" s="8"/>
      <c r="G279" s="8"/>
      <c r="H279" s="8"/>
      <c r="I279" s="8"/>
      <c r="J279" s="8"/>
      <c r="K279" s="45"/>
      <c r="L279" s="8"/>
      <c r="M279" s="8"/>
      <c r="N279" s="8"/>
      <c r="O279" s="8"/>
      <c r="P279" s="309" t="s">
        <v>3</v>
      </c>
      <c r="Q279" s="309"/>
      <c r="R279" s="309"/>
      <c r="S279" s="309"/>
      <c r="T279" s="309"/>
      <c r="U279" s="309"/>
      <c r="V279" s="309" t="s">
        <v>4</v>
      </c>
      <c r="W279" s="309"/>
      <c r="X279" s="309"/>
      <c r="Y279" s="311"/>
      <c r="Z279" s="295" t="s">
        <v>43</v>
      </c>
      <c r="AA279" s="292"/>
    </row>
    <row r="280" spans="2:27" ht="34.5" customHeight="1" thickBot="1">
      <c r="B280" s="12"/>
      <c r="C280" s="8"/>
      <c r="D280" s="8"/>
      <c r="E280" s="8"/>
      <c r="F280" s="8"/>
      <c r="G280" s="8"/>
      <c r="H280" s="8"/>
      <c r="I280" s="8"/>
      <c r="J280" s="8"/>
      <c r="K280" s="45"/>
      <c r="L280" s="8"/>
      <c r="M280" s="8"/>
      <c r="N280" s="8"/>
      <c r="O280" s="8"/>
      <c r="P280" s="310"/>
      <c r="Q280" s="310"/>
      <c r="R280" s="310"/>
      <c r="S280" s="310"/>
      <c r="T280" s="309"/>
      <c r="U280" s="309"/>
      <c r="V280" s="310"/>
      <c r="W280" s="310"/>
      <c r="X280" s="310"/>
      <c r="Y280" s="312"/>
      <c r="Z280" s="296"/>
      <c r="AA280" s="298"/>
    </row>
    <row r="281" spans="2:27" ht="34.5" customHeight="1" thickBot="1">
      <c r="B281" s="313" t="s">
        <v>6</v>
      </c>
      <c r="C281" s="347" t="s">
        <v>7</v>
      </c>
      <c r="D281" s="284" t="s">
        <v>8</v>
      </c>
      <c r="E281" s="284" t="s">
        <v>9</v>
      </c>
      <c r="F281" s="292" t="s">
        <v>10</v>
      </c>
      <c r="G281" s="319" t="s">
        <v>11</v>
      </c>
      <c r="H281" s="286" t="s">
        <v>74</v>
      </c>
      <c r="I281" s="301" t="s">
        <v>12</v>
      </c>
      <c r="J281" s="286" t="s">
        <v>13</v>
      </c>
      <c r="K281" s="307" t="s">
        <v>425</v>
      </c>
      <c r="L281" s="295" t="s">
        <v>14</v>
      </c>
      <c r="M281" s="284" t="s">
        <v>15</v>
      </c>
      <c r="N281" s="284" t="s">
        <v>16</v>
      </c>
      <c r="O281" s="292" t="s">
        <v>17</v>
      </c>
      <c r="P281" s="290" t="s">
        <v>18</v>
      </c>
      <c r="Q281" s="300" t="s">
        <v>19</v>
      </c>
      <c r="R281" s="284" t="s">
        <v>20</v>
      </c>
      <c r="S281" s="303" t="s">
        <v>21</v>
      </c>
      <c r="T281" s="306" t="s">
        <v>22</v>
      </c>
      <c r="U281" s="289"/>
      <c r="V281" s="295" t="s">
        <v>23</v>
      </c>
      <c r="W281" s="284"/>
      <c r="X281" s="284" t="s">
        <v>24</v>
      </c>
      <c r="Y281" s="285"/>
      <c r="Z281" s="296"/>
      <c r="AA281" s="298"/>
    </row>
    <row r="282" spans="2:27" ht="34.5" customHeight="1" thickBot="1">
      <c r="B282" s="314"/>
      <c r="C282" s="319"/>
      <c r="D282" s="286"/>
      <c r="E282" s="286"/>
      <c r="F282" s="298"/>
      <c r="G282" s="319"/>
      <c r="H282" s="286"/>
      <c r="I282" s="301"/>
      <c r="J282" s="286"/>
      <c r="K282" s="307"/>
      <c r="L282" s="296"/>
      <c r="M282" s="286"/>
      <c r="N282" s="286"/>
      <c r="O282" s="298"/>
      <c r="P282" s="299"/>
      <c r="Q282" s="301"/>
      <c r="R282" s="286"/>
      <c r="S282" s="304"/>
      <c r="T282" s="290" t="s">
        <v>25</v>
      </c>
      <c r="U282" s="292" t="s">
        <v>26</v>
      </c>
      <c r="V282" s="296"/>
      <c r="W282" s="286"/>
      <c r="X282" s="286"/>
      <c r="Y282" s="287"/>
      <c r="Z282" s="296"/>
      <c r="AA282" s="298"/>
    </row>
    <row r="283" spans="2:27" ht="34.5" customHeight="1" thickBot="1">
      <c r="B283" s="315"/>
      <c r="C283" s="348"/>
      <c r="D283" s="317"/>
      <c r="E283" s="317"/>
      <c r="F283" s="318"/>
      <c r="G283" s="245" t="s">
        <v>27</v>
      </c>
      <c r="H283" s="49" t="s">
        <v>28</v>
      </c>
      <c r="I283" s="49" t="s">
        <v>29</v>
      </c>
      <c r="J283" s="49" t="s">
        <v>30</v>
      </c>
      <c r="K283" s="307"/>
      <c r="L283" s="316"/>
      <c r="M283" s="317"/>
      <c r="N283" s="317"/>
      <c r="O283" s="318"/>
      <c r="P283" s="342"/>
      <c r="Q283" s="346"/>
      <c r="R283" s="317"/>
      <c r="S283" s="338"/>
      <c r="T283" s="342"/>
      <c r="U283" s="318"/>
      <c r="V283" s="316"/>
      <c r="W283" s="317"/>
      <c r="X283" s="317"/>
      <c r="Y283" s="356"/>
      <c r="Z283" s="316"/>
      <c r="AA283" s="318"/>
    </row>
    <row r="284" spans="1:29" s="207" customFormat="1" ht="34.5" customHeight="1">
      <c r="A284" s="2"/>
      <c r="B284" s="186" t="s">
        <v>511</v>
      </c>
      <c r="C284" s="186">
        <v>2022</v>
      </c>
      <c r="D284" s="186"/>
      <c r="E284" s="186"/>
      <c r="F284" s="186"/>
      <c r="G284" s="33" t="s">
        <v>33</v>
      </c>
      <c r="H284" s="102" t="s">
        <v>67</v>
      </c>
      <c r="I284" s="125" t="s">
        <v>62</v>
      </c>
      <c r="J284" s="125" t="s">
        <v>502</v>
      </c>
      <c r="K284" s="105" t="s">
        <v>503</v>
      </c>
      <c r="L284" s="186">
        <v>1</v>
      </c>
      <c r="M284" s="186"/>
      <c r="N284" s="57"/>
      <c r="O284" s="262"/>
      <c r="P284" s="263">
        <v>100000</v>
      </c>
      <c r="Q284" s="264">
        <v>1000000</v>
      </c>
      <c r="R284" s="265">
        <v>212513</v>
      </c>
      <c r="S284" s="266">
        <v>1312513</v>
      </c>
      <c r="T284" s="267"/>
      <c r="U284" s="267"/>
      <c r="V284" s="333" t="s">
        <v>36</v>
      </c>
      <c r="W284" s="333"/>
      <c r="X284" s="343" t="s">
        <v>37</v>
      </c>
      <c r="Y284" s="344"/>
      <c r="Z284" s="345"/>
      <c r="AA284" s="345"/>
      <c r="AC284" s="208"/>
    </row>
    <row r="285" spans="1:29" s="207" customFormat="1" ht="34.5" customHeight="1">
      <c r="A285" s="2"/>
      <c r="B285" s="186" t="s">
        <v>512</v>
      </c>
      <c r="C285" s="125">
        <v>2022</v>
      </c>
      <c r="D285" s="125" t="s">
        <v>504</v>
      </c>
      <c r="E285" s="125"/>
      <c r="F285" s="125"/>
      <c r="G285" s="33" t="s">
        <v>32</v>
      </c>
      <c r="H285" s="102" t="s">
        <v>67</v>
      </c>
      <c r="I285" s="125" t="s">
        <v>505</v>
      </c>
      <c r="J285" s="125" t="s">
        <v>664</v>
      </c>
      <c r="K285" s="105" t="s">
        <v>506</v>
      </c>
      <c r="L285" s="125">
        <v>1</v>
      </c>
      <c r="M285" s="125"/>
      <c r="N285" s="30" t="s">
        <v>507</v>
      </c>
      <c r="O285" s="33"/>
      <c r="P285" s="202">
        <v>164000</v>
      </c>
      <c r="Q285" s="203"/>
      <c r="R285" s="204"/>
      <c r="S285" s="205"/>
      <c r="T285" s="206"/>
      <c r="U285" s="206"/>
      <c r="V285" s="322" t="s">
        <v>36</v>
      </c>
      <c r="W285" s="322"/>
      <c r="X285" s="339" t="s">
        <v>37</v>
      </c>
      <c r="Y285" s="340"/>
      <c r="Z285" s="341"/>
      <c r="AA285" s="341"/>
      <c r="AC285" s="208"/>
    </row>
    <row r="286" spans="1:29" s="207" customFormat="1" ht="45.75" customHeight="1">
      <c r="A286" s="2"/>
      <c r="B286" s="186" t="s">
        <v>513</v>
      </c>
      <c r="C286" s="125">
        <v>2022</v>
      </c>
      <c r="D286" s="125" t="s">
        <v>504</v>
      </c>
      <c r="E286" s="125"/>
      <c r="F286" s="125"/>
      <c r="G286" s="33" t="s">
        <v>32</v>
      </c>
      <c r="H286" s="102" t="s">
        <v>67</v>
      </c>
      <c r="I286" s="125" t="s">
        <v>508</v>
      </c>
      <c r="J286" s="125" t="s">
        <v>665</v>
      </c>
      <c r="K286" s="105" t="s">
        <v>509</v>
      </c>
      <c r="L286" s="125">
        <v>1</v>
      </c>
      <c r="M286" s="125"/>
      <c r="N286" s="30" t="s">
        <v>510</v>
      </c>
      <c r="O286" s="33"/>
      <c r="P286" s="202">
        <v>10000</v>
      </c>
      <c r="Q286" s="203">
        <v>615000</v>
      </c>
      <c r="R286" s="204"/>
      <c r="S286" s="205"/>
      <c r="T286" s="206"/>
      <c r="U286" s="206"/>
      <c r="V286" s="322" t="s">
        <v>36</v>
      </c>
      <c r="W286" s="322"/>
      <c r="X286" s="339" t="s">
        <v>37</v>
      </c>
      <c r="Y286" s="340"/>
      <c r="Z286" s="341"/>
      <c r="AA286" s="341"/>
      <c r="AC286" s="208"/>
    </row>
    <row r="287" spans="1:29" s="207" customFormat="1" ht="34.5" customHeight="1">
      <c r="A287" s="3"/>
      <c r="B287" s="63"/>
      <c r="C287" s="63"/>
      <c r="D287" s="63"/>
      <c r="E287" s="63"/>
      <c r="F287" s="63"/>
      <c r="G287" s="64"/>
      <c r="H287" s="64"/>
      <c r="I287" s="63"/>
      <c r="J287" s="209"/>
      <c r="K287" s="65"/>
      <c r="L287" s="63"/>
      <c r="M287" s="63"/>
      <c r="N287" s="63"/>
      <c r="O287" s="64"/>
      <c r="P287" s="210"/>
      <c r="Q287" s="211"/>
      <c r="R287" s="212"/>
      <c r="S287" s="213"/>
      <c r="T287" s="25"/>
      <c r="U287" s="25"/>
      <c r="V287" s="64"/>
      <c r="W287" s="64"/>
      <c r="X287" s="64"/>
      <c r="Y287" s="64"/>
      <c r="Z287" s="64"/>
      <c r="AA287" s="64"/>
      <c r="AC287" s="208"/>
    </row>
    <row r="288" spans="2:27" ht="34.5" customHeight="1" thickBot="1">
      <c r="B288" s="12"/>
      <c r="C288" s="12"/>
      <c r="D288" s="12"/>
      <c r="E288" s="12"/>
      <c r="F288" s="12"/>
      <c r="G288" s="12"/>
      <c r="H288" s="12"/>
      <c r="I288" s="12"/>
      <c r="J288" s="12"/>
      <c r="K288" s="18"/>
      <c r="L288" s="12"/>
      <c r="M288" s="12"/>
      <c r="N288" s="12"/>
      <c r="O288" s="8"/>
      <c r="P288" s="19"/>
      <c r="Q288" s="19"/>
      <c r="R288" s="19"/>
      <c r="S288" s="214"/>
      <c r="T288" s="21"/>
      <c r="U288" s="21"/>
      <c r="V288" s="8"/>
      <c r="W288" s="8"/>
      <c r="X288" s="8"/>
      <c r="Y288" s="8"/>
      <c r="Z288" s="8"/>
      <c r="AA288" s="8"/>
    </row>
    <row r="289" spans="2:27" ht="34.5" customHeight="1" thickBot="1">
      <c r="B289" s="44" t="s">
        <v>141</v>
      </c>
      <c r="D289" s="8"/>
      <c r="E289" s="8"/>
      <c r="F289" s="8"/>
      <c r="G289" s="8"/>
      <c r="H289" s="8"/>
      <c r="I289" s="8"/>
      <c r="J289" s="8"/>
      <c r="K289" s="45"/>
      <c r="L289" s="8"/>
      <c r="M289" s="8"/>
      <c r="N289" s="8"/>
      <c r="O289" s="8"/>
      <c r="P289" s="309" t="s">
        <v>3</v>
      </c>
      <c r="Q289" s="309"/>
      <c r="R289" s="309"/>
      <c r="S289" s="309"/>
      <c r="T289" s="309"/>
      <c r="U289" s="309"/>
      <c r="V289" s="309" t="s">
        <v>4</v>
      </c>
      <c r="W289" s="309"/>
      <c r="X289" s="309"/>
      <c r="Y289" s="311"/>
      <c r="Z289" s="295" t="s">
        <v>43</v>
      </c>
      <c r="AA289" s="292"/>
    </row>
    <row r="290" spans="2:27" ht="34.5" customHeight="1" thickBot="1">
      <c r="B290" s="12"/>
      <c r="C290" s="8"/>
      <c r="D290" s="8"/>
      <c r="E290" s="8"/>
      <c r="F290" s="8"/>
      <c r="G290" s="8"/>
      <c r="H290" s="8"/>
      <c r="I290" s="8"/>
      <c r="J290" s="8"/>
      <c r="K290" s="45"/>
      <c r="L290" s="8"/>
      <c r="M290" s="8"/>
      <c r="N290" s="8"/>
      <c r="O290" s="8"/>
      <c r="P290" s="310"/>
      <c r="Q290" s="310"/>
      <c r="R290" s="310"/>
      <c r="S290" s="310"/>
      <c r="T290" s="309"/>
      <c r="U290" s="309"/>
      <c r="V290" s="310"/>
      <c r="W290" s="310"/>
      <c r="X290" s="310"/>
      <c r="Y290" s="312"/>
      <c r="Z290" s="296"/>
      <c r="AA290" s="298"/>
    </row>
    <row r="291" spans="2:27" ht="34.5" customHeight="1" thickBot="1">
      <c r="B291" s="313" t="s">
        <v>6</v>
      </c>
      <c r="C291" s="347" t="s">
        <v>7</v>
      </c>
      <c r="D291" s="292" t="s">
        <v>8</v>
      </c>
      <c r="E291" s="295" t="s">
        <v>9</v>
      </c>
      <c r="F291" s="284" t="s">
        <v>10</v>
      </c>
      <c r="G291" s="284" t="s">
        <v>11</v>
      </c>
      <c r="H291" s="284" t="s">
        <v>74</v>
      </c>
      <c r="I291" s="300" t="s">
        <v>12</v>
      </c>
      <c r="J291" s="292" t="s">
        <v>13</v>
      </c>
      <c r="K291" s="380" t="s">
        <v>425</v>
      </c>
      <c r="L291" s="295" t="s">
        <v>14</v>
      </c>
      <c r="M291" s="284" t="s">
        <v>15</v>
      </c>
      <c r="N291" s="284" t="s">
        <v>16</v>
      </c>
      <c r="O291" s="284" t="s">
        <v>17</v>
      </c>
      <c r="P291" s="300" t="s">
        <v>18</v>
      </c>
      <c r="Q291" s="300" t="s">
        <v>19</v>
      </c>
      <c r="R291" s="284" t="s">
        <v>20</v>
      </c>
      <c r="S291" s="303" t="s">
        <v>21</v>
      </c>
      <c r="T291" s="306" t="s">
        <v>22</v>
      </c>
      <c r="U291" s="289"/>
      <c r="V291" s="295" t="s">
        <v>23</v>
      </c>
      <c r="W291" s="284"/>
      <c r="X291" s="284" t="s">
        <v>24</v>
      </c>
      <c r="Y291" s="285"/>
      <c r="Z291" s="296"/>
      <c r="AA291" s="298"/>
    </row>
    <row r="292" spans="2:27" ht="34.5" customHeight="1" thickBot="1">
      <c r="B292" s="314"/>
      <c r="C292" s="319"/>
      <c r="D292" s="298"/>
      <c r="E292" s="296"/>
      <c r="F292" s="286"/>
      <c r="G292" s="286"/>
      <c r="H292" s="286"/>
      <c r="I292" s="301"/>
      <c r="J292" s="298"/>
      <c r="K292" s="381"/>
      <c r="L292" s="296"/>
      <c r="M292" s="286"/>
      <c r="N292" s="286"/>
      <c r="O292" s="286"/>
      <c r="P292" s="301"/>
      <c r="Q292" s="301"/>
      <c r="R292" s="286"/>
      <c r="S292" s="304"/>
      <c r="T292" s="290" t="s">
        <v>25</v>
      </c>
      <c r="U292" s="292" t="s">
        <v>26</v>
      </c>
      <c r="V292" s="296"/>
      <c r="W292" s="286"/>
      <c r="X292" s="286"/>
      <c r="Y292" s="287"/>
      <c r="Z292" s="296"/>
      <c r="AA292" s="298"/>
    </row>
    <row r="293" spans="2:27" ht="34.5" customHeight="1" thickBot="1">
      <c r="B293" s="315"/>
      <c r="C293" s="348"/>
      <c r="D293" s="318"/>
      <c r="E293" s="316"/>
      <c r="F293" s="317"/>
      <c r="G293" s="276" t="s">
        <v>27</v>
      </c>
      <c r="H293" s="276" t="s">
        <v>28</v>
      </c>
      <c r="I293" s="276" t="s">
        <v>29</v>
      </c>
      <c r="J293" s="277" t="s">
        <v>30</v>
      </c>
      <c r="K293" s="382"/>
      <c r="L293" s="316"/>
      <c r="M293" s="317"/>
      <c r="N293" s="317"/>
      <c r="O293" s="317"/>
      <c r="P293" s="346"/>
      <c r="Q293" s="346"/>
      <c r="R293" s="317"/>
      <c r="S293" s="338"/>
      <c r="T293" s="342"/>
      <c r="U293" s="318"/>
      <c r="V293" s="316"/>
      <c r="W293" s="317"/>
      <c r="X293" s="317"/>
      <c r="Y293" s="356"/>
      <c r="Z293" s="316"/>
      <c r="AA293" s="318"/>
    </row>
    <row r="294" spans="2:27" s="2" customFormat="1" ht="34.5" customHeight="1">
      <c r="B294" s="57" t="s">
        <v>394</v>
      </c>
      <c r="C294" s="57">
        <v>2022</v>
      </c>
      <c r="D294" s="57" t="s">
        <v>274</v>
      </c>
      <c r="E294" s="262" t="s">
        <v>32</v>
      </c>
      <c r="F294" s="262" t="s">
        <v>117</v>
      </c>
      <c r="G294" s="57" t="s">
        <v>32</v>
      </c>
      <c r="H294" s="57" t="s">
        <v>38</v>
      </c>
      <c r="I294" s="57" t="s">
        <v>46</v>
      </c>
      <c r="J294" s="57" t="s">
        <v>116</v>
      </c>
      <c r="K294" s="196" t="s">
        <v>226</v>
      </c>
      <c r="L294" s="57"/>
      <c r="M294" s="57" t="s">
        <v>142</v>
      </c>
      <c r="N294" s="57" t="s">
        <v>227</v>
      </c>
      <c r="O294" s="57" t="s">
        <v>33</v>
      </c>
      <c r="P294" s="278">
        <v>2038373.91</v>
      </c>
      <c r="Q294" s="278">
        <v>4076747.81</v>
      </c>
      <c r="R294" s="278">
        <v>6115121.72</v>
      </c>
      <c r="S294" s="278">
        <f>SUM(P294:R294)</f>
        <v>12230243.44</v>
      </c>
      <c r="T294" s="262">
        <v>0</v>
      </c>
      <c r="U294" s="262">
        <v>0</v>
      </c>
      <c r="V294" s="333" t="s">
        <v>143</v>
      </c>
      <c r="W294" s="333"/>
      <c r="X294" s="333" t="s">
        <v>144</v>
      </c>
      <c r="Y294" s="333"/>
      <c r="Z294" s="360" t="s">
        <v>333</v>
      </c>
      <c r="AA294" s="333"/>
    </row>
    <row r="295" spans="2:27" s="2" customFormat="1" ht="34.5" customHeight="1">
      <c r="B295" s="30" t="s">
        <v>395</v>
      </c>
      <c r="C295" s="30">
        <v>2022</v>
      </c>
      <c r="D295" s="30" t="s">
        <v>65</v>
      </c>
      <c r="E295" s="33" t="s">
        <v>32</v>
      </c>
      <c r="F295" s="33" t="s">
        <v>117</v>
      </c>
      <c r="G295" s="30" t="s">
        <v>32</v>
      </c>
      <c r="H295" s="30" t="s">
        <v>38</v>
      </c>
      <c r="I295" s="30" t="s">
        <v>62</v>
      </c>
      <c r="J295" s="30" t="s">
        <v>65</v>
      </c>
      <c r="K295" s="31" t="s">
        <v>275</v>
      </c>
      <c r="L295" s="30"/>
      <c r="M295" s="30" t="s">
        <v>65</v>
      </c>
      <c r="N295" s="30" t="s">
        <v>65</v>
      </c>
      <c r="O295" s="30" t="s">
        <v>48</v>
      </c>
      <c r="P295" s="60">
        <v>1000000</v>
      </c>
      <c r="Q295" s="60">
        <v>1000000</v>
      </c>
      <c r="R295" s="60">
        <v>1000000</v>
      </c>
      <c r="S295" s="60">
        <f aca="true" t="shared" si="3" ref="S295:S300">SUM(P295:R295)</f>
        <v>3000000</v>
      </c>
      <c r="T295" s="33">
        <v>0</v>
      </c>
      <c r="U295" s="33">
        <v>0</v>
      </c>
      <c r="V295" s="322" t="s">
        <v>143</v>
      </c>
      <c r="W295" s="322"/>
      <c r="X295" s="322" t="s">
        <v>144</v>
      </c>
      <c r="Y295" s="322"/>
      <c r="Z295" s="320"/>
      <c r="AA295" s="322"/>
    </row>
    <row r="296" spans="2:27" s="2" customFormat="1" ht="34.5" customHeight="1">
      <c r="B296" s="30" t="s">
        <v>357</v>
      </c>
      <c r="C296" s="30">
        <v>2022</v>
      </c>
      <c r="D296" s="30" t="s">
        <v>65</v>
      </c>
      <c r="E296" s="30" t="s">
        <v>32</v>
      </c>
      <c r="F296" s="30" t="s">
        <v>117</v>
      </c>
      <c r="G296" s="30" t="s">
        <v>32</v>
      </c>
      <c r="H296" s="30" t="s">
        <v>38</v>
      </c>
      <c r="I296" s="30" t="s">
        <v>62</v>
      </c>
      <c r="J296" s="30" t="s">
        <v>65</v>
      </c>
      <c r="K296" s="31" t="s">
        <v>276</v>
      </c>
      <c r="L296" s="30"/>
      <c r="M296" s="30" t="s">
        <v>65</v>
      </c>
      <c r="N296" s="30" t="s">
        <v>65</v>
      </c>
      <c r="O296" s="30" t="s">
        <v>63</v>
      </c>
      <c r="P296" s="60">
        <v>600000</v>
      </c>
      <c r="Q296" s="60">
        <v>0</v>
      </c>
      <c r="R296" s="60">
        <v>0</v>
      </c>
      <c r="S296" s="60">
        <f t="shared" si="3"/>
        <v>600000</v>
      </c>
      <c r="T296" s="33">
        <v>0</v>
      </c>
      <c r="U296" s="33">
        <v>0</v>
      </c>
      <c r="V296" s="322" t="s">
        <v>143</v>
      </c>
      <c r="W296" s="322"/>
      <c r="X296" s="322" t="s">
        <v>144</v>
      </c>
      <c r="Y296" s="322"/>
      <c r="Z296" s="320"/>
      <c r="AA296" s="322"/>
    </row>
    <row r="297" spans="2:27" s="2" customFormat="1" ht="34.5" customHeight="1">
      <c r="B297" s="30" t="s">
        <v>358</v>
      </c>
      <c r="C297" s="30">
        <v>2022</v>
      </c>
      <c r="D297" s="30" t="s">
        <v>65</v>
      </c>
      <c r="E297" s="30" t="s">
        <v>32</v>
      </c>
      <c r="F297" s="30" t="s">
        <v>117</v>
      </c>
      <c r="G297" s="30" t="s">
        <v>32</v>
      </c>
      <c r="H297" s="30" t="s">
        <v>38</v>
      </c>
      <c r="I297" s="30" t="s">
        <v>62</v>
      </c>
      <c r="J297" s="30" t="s">
        <v>65</v>
      </c>
      <c r="K297" s="31" t="s">
        <v>277</v>
      </c>
      <c r="L297" s="30"/>
      <c r="M297" s="30" t="s">
        <v>65</v>
      </c>
      <c r="N297" s="30" t="s">
        <v>65</v>
      </c>
      <c r="O297" s="30" t="s">
        <v>63</v>
      </c>
      <c r="P297" s="60">
        <v>26286.12</v>
      </c>
      <c r="Q297" s="60">
        <v>27600.426</v>
      </c>
      <c r="R297" s="60">
        <v>27600.426</v>
      </c>
      <c r="S297" s="60">
        <f t="shared" si="3"/>
        <v>81486.97200000001</v>
      </c>
      <c r="T297" s="33">
        <v>0</v>
      </c>
      <c r="U297" s="33">
        <v>0</v>
      </c>
      <c r="V297" s="322" t="s">
        <v>143</v>
      </c>
      <c r="W297" s="322"/>
      <c r="X297" s="322" t="s">
        <v>144</v>
      </c>
      <c r="Y297" s="322"/>
      <c r="Z297" s="320"/>
      <c r="AA297" s="322"/>
    </row>
    <row r="298" spans="2:27" s="2" customFormat="1" ht="34.5" customHeight="1">
      <c r="B298" s="30" t="s">
        <v>359</v>
      </c>
      <c r="C298" s="30">
        <v>2022</v>
      </c>
      <c r="D298" s="30" t="s">
        <v>65</v>
      </c>
      <c r="E298" s="33" t="s">
        <v>32</v>
      </c>
      <c r="F298" s="33" t="s">
        <v>117</v>
      </c>
      <c r="G298" s="33" t="s">
        <v>32</v>
      </c>
      <c r="H298" s="33" t="s">
        <v>38</v>
      </c>
      <c r="I298" s="33" t="s">
        <v>62</v>
      </c>
      <c r="J298" s="33" t="s">
        <v>65</v>
      </c>
      <c r="K298" s="31" t="s">
        <v>278</v>
      </c>
      <c r="L298" s="33"/>
      <c r="M298" s="30" t="s">
        <v>65</v>
      </c>
      <c r="N298" s="30" t="s">
        <v>65</v>
      </c>
      <c r="O298" s="33" t="s">
        <v>63</v>
      </c>
      <c r="P298" s="60">
        <v>1000000</v>
      </c>
      <c r="Q298" s="60">
        <v>200000</v>
      </c>
      <c r="R298" s="60">
        <v>400000</v>
      </c>
      <c r="S298" s="60">
        <f t="shared" si="3"/>
        <v>1600000</v>
      </c>
      <c r="T298" s="33">
        <v>0</v>
      </c>
      <c r="U298" s="33">
        <v>0</v>
      </c>
      <c r="V298" s="322" t="s">
        <v>143</v>
      </c>
      <c r="W298" s="322"/>
      <c r="X298" s="322" t="s">
        <v>144</v>
      </c>
      <c r="Y298" s="322"/>
      <c r="Z298" s="320"/>
      <c r="AA298" s="322"/>
    </row>
    <row r="299" spans="2:27" s="2" customFormat="1" ht="34.5" customHeight="1">
      <c r="B299" s="30" t="s">
        <v>360</v>
      </c>
      <c r="C299" s="30">
        <v>2022</v>
      </c>
      <c r="D299" s="30" t="s">
        <v>65</v>
      </c>
      <c r="E299" s="33" t="s">
        <v>32</v>
      </c>
      <c r="F299" s="33" t="s">
        <v>117</v>
      </c>
      <c r="G299" s="33" t="s">
        <v>32</v>
      </c>
      <c r="H299" s="33" t="s">
        <v>38</v>
      </c>
      <c r="I299" s="33" t="s">
        <v>62</v>
      </c>
      <c r="J299" s="33" t="s">
        <v>65</v>
      </c>
      <c r="K299" s="31" t="s">
        <v>279</v>
      </c>
      <c r="L299" s="33"/>
      <c r="M299" s="30" t="s">
        <v>65</v>
      </c>
      <c r="N299" s="30" t="s">
        <v>65</v>
      </c>
      <c r="O299" s="33" t="s">
        <v>32</v>
      </c>
      <c r="P299" s="60">
        <v>500000</v>
      </c>
      <c r="Q299" s="60">
        <v>100000</v>
      </c>
      <c r="R299" s="60">
        <v>200000</v>
      </c>
      <c r="S299" s="60">
        <f t="shared" si="3"/>
        <v>800000</v>
      </c>
      <c r="T299" s="33">
        <v>0</v>
      </c>
      <c r="U299" s="33">
        <v>0</v>
      </c>
      <c r="V299" s="322" t="s">
        <v>143</v>
      </c>
      <c r="W299" s="322"/>
      <c r="X299" s="322" t="s">
        <v>144</v>
      </c>
      <c r="Y299" s="322"/>
      <c r="Z299" s="320"/>
      <c r="AA299" s="322"/>
    </row>
    <row r="300" spans="2:27" s="2" customFormat="1" ht="34.5" customHeight="1">
      <c r="B300" s="30" t="s">
        <v>361</v>
      </c>
      <c r="C300" s="30">
        <v>2022</v>
      </c>
      <c r="D300" s="30" t="s">
        <v>65</v>
      </c>
      <c r="E300" s="33" t="s">
        <v>32</v>
      </c>
      <c r="F300" s="33" t="s">
        <v>117</v>
      </c>
      <c r="G300" s="33" t="s">
        <v>32</v>
      </c>
      <c r="H300" s="33" t="s">
        <v>38</v>
      </c>
      <c r="I300" s="33" t="s">
        <v>62</v>
      </c>
      <c r="J300" s="33" t="s">
        <v>65</v>
      </c>
      <c r="K300" s="31" t="s">
        <v>280</v>
      </c>
      <c r="L300" s="33"/>
      <c r="M300" s="30" t="s">
        <v>65</v>
      </c>
      <c r="N300" s="30" t="s">
        <v>65</v>
      </c>
      <c r="O300" s="33" t="s">
        <v>33</v>
      </c>
      <c r="P300" s="60">
        <v>1000000</v>
      </c>
      <c r="Q300" s="60">
        <v>1000000</v>
      </c>
      <c r="R300" s="60">
        <v>1000000</v>
      </c>
      <c r="S300" s="60">
        <f t="shared" si="3"/>
        <v>3000000</v>
      </c>
      <c r="T300" s="33">
        <v>0</v>
      </c>
      <c r="U300" s="33">
        <v>0</v>
      </c>
      <c r="V300" s="322" t="s">
        <v>143</v>
      </c>
      <c r="W300" s="322"/>
      <c r="X300" s="322" t="s">
        <v>144</v>
      </c>
      <c r="Y300" s="322"/>
      <c r="Z300" s="320"/>
      <c r="AA300" s="322"/>
    </row>
    <row r="301" spans="1:35" s="215" customFormat="1" ht="34.5" customHeight="1">
      <c r="A301" s="63"/>
      <c r="B301" s="30" t="s">
        <v>518</v>
      </c>
      <c r="C301" s="30">
        <v>2022</v>
      </c>
      <c r="D301" s="30" t="s">
        <v>65</v>
      </c>
      <c r="E301" s="30" t="s">
        <v>32</v>
      </c>
      <c r="F301" s="30" t="s">
        <v>65</v>
      </c>
      <c r="G301" s="30" t="s">
        <v>32</v>
      </c>
      <c r="H301" s="30" t="s">
        <v>38</v>
      </c>
      <c r="I301" s="30" t="s">
        <v>46</v>
      </c>
      <c r="J301" s="30" t="s">
        <v>65</v>
      </c>
      <c r="K301" s="31" t="s">
        <v>445</v>
      </c>
      <c r="L301" s="30">
        <v>2</v>
      </c>
      <c r="M301" s="30" t="s">
        <v>446</v>
      </c>
      <c r="N301" s="30" t="s">
        <v>127</v>
      </c>
      <c r="O301" s="30" t="s">
        <v>89</v>
      </c>
      <c r="P301" s="216">
        <v>830000</v>
      </c>
      <c r="Q301" s="216">
        <v>1000000</v>
      </c>
      <c r="R301" s="216"/>
      <c r="S301" s="216">
        <v>1830000</v>
      </c>
      <c r="T301" s="30" t="s">
        <v>65</v>
      </c>
      <c r="U301" s="30" t="s">
        <v>65</v>
      </c>
      <c r="V301" s="322" t="s">
        <v>477</v>
      </c>
      <c r="W301" s="322"/>
      <c r="X301" s="320" t="s">
        <v>447</v>
      </c>
      <c r="Y301" s="320"/>
      <c r="Z301" s="320" t="s">
        <v>448</v>
      </c>
      <c r="AA301" s="320"/>
      <c r="AB301" s="119"/>
      <c r="AC301" s="119"/>
      <c r="AD301" s="119"/>
      <c r="AE301" s="119"/>
      <c r="AF301" s="119"/>
      <c r="AG301" s="119"/>
      <c r="AH301" s="119"/>
      <c r="AI301" s="119"/>
    </row>
    <row r="302" spans="1:35" s="215" customFormat="1" ht="34.5" customHeight="1">
      <c r="A302" s="119"/>
      <c r="B302" s="30" t="s">
        <v>517</v>
      </c>
      <c r="C302" s="30">
        <v>2022</v>
      </c>
      <c r="D302" s="30" t="s">
        <v>449</v>
      </c>
      <c r="E302" s="30" t="s">
        <v>32</v>
      </c>
      <c r="F302" s="30" t="s">
        <v>65</v>
      </c>
      <c r="G302" s="30" t="s">
        <v>32</v>
      </c>
      <c r="H302" s="30" t="s">
        <v>38</v>
      </c>
      <c r="I302" s="30" t="s">
        <v>46</v>
      </c>
      <c r="J302" s="30" t="s">
        <v>65</v>
      </c>
      <c r="K302" s="31" t="s">
        <v>450</v>
      </c>
      <c r="L302" s="30">
        <v>3</v>
      </c>
      <c r="M302" s="30" t="s">
        <v>446</v>
      </c>
      <c r="N302" s="30" t="s">
        <v>65</v>
      </c>
      <c r="O302" s="30" t="s">
        <v>89</v>
      </c>
      <c r="P302" s="216">
        <f>S302*0.5</f>
        <v>1872500</v>
      </c>
      <c r="Q302" s="216">
        <f>S302*0.3</f>
        <v>1123500</v>
      </c>
      <c r="R302" s="216">
        <f>S302*0.2</f>
        <v>749000</v>
      </c>
      <c r="S302" s="216">
        <v>3745000</v>
      </c>
      <c r="T302" s="30" t="s">
        <v>65</v>
      </c>
      <c r="U302" s="30" t="s">
        <v>65</v>
      </c>
      <c r="V302" s="322" t="s">
        <v>478</v>
      </c>
      <c r="W302" s="322"/>
      <c r="X302" s="320" t="s">
        <v>447</v>
      </c>
      <c r="Y302" s="320"/>
      <c r="Z302" s="320" t="s">
        <v>448</v>
      </c>
      <c r="AA302" s="320"/>
      <c r="AB302" s="119"/>
      <c r="AC302" s="119"/>
      <c r="AD302" s="119"/>
      <c r="AE302" s="119"/>
      <c r="AF302" s="119"/>
      <c r="AG302" s="119"/>
      <c r="AH302" s="119"/>
      <c r="AI302" s="119"/>
    </row>
    <row r="303" spans="1:35" s="215" customFormat="1" ht="34.5" customHeight="1">
      <c r="A303" s="119"/>
      <c r="B303" s="30" t="s">
        <v>474</v>
      </c>
      <c r="C303" s="30">
        <v>2022</v>
      </c>
      <c r="D303" s="30" t="s">
        <v>451</v>
      </c>
      <c r="E303" s="30" t="s">
        <v>32</v>
      </c>
      <c r="F303" s="30" t="s">
        <v>65</v>
      </c>
      <c r="G303" s="30" t="s">
        <v>32</v>
      </c>
      <c r="H303" s="30" t="s">
        <v>38</v>
      </c>
      <c r="I303" s="30" t="s">
        <v>62</v>
      </c>
      <c r="J303" s="30">
        <v>34924000</v>
      </c>
      <c r="K303" s="31" t="s">
        <v>475</v>
      </c>
      <c r="L303" s="30">
        <v>1</v>
      </c>
      <c r="M303" s="30" t="s">
        <v>142</v>
      </c>
      <c r="N303" s="30" t="s">
        <v>452</v>
      </c>
      <c r="O303" s="30" t="s">
        <v>89</v>
      </c>
      <c r="P303" s="216">
        <v>800000</v>
      </c>
      <c r="Q303" s="216">
        <v>1583079.34</v>
      </c>
      <c r="R303" s="216" t="s">
        <v>65</v>
      </c>
      <c r="S303" s="216">
        <v>2383079.34</v>
      </c>
      <c r="T303" s="30" t="s">
        <v>65</v>
      </c>
      <c r="U303" s="30" t="s">
        <v>65</v>
      </c>
      <c r="V303" s="320">
        <v>247976</v>
      </c>
      <c r="W303" s="320"/>
      <c r="X303" s="320" t="s">
        <v>453</v>
      </c>
      <c r="Y303" s="320"/>
      <c r="Z303" s="320" t="s">
        <v>448</v>
      </c>
      <c r="AA303" s="320"/>
      <c r="AB303" s="119"/>
      <c r="AC303" s="119"/>
      <c r="AD303" s="119"/>
      <c r="AE303" s="119"/>
      <c r="AF303" s="119"/>
      <c r="AG303" s="119"/>
      <c r="AH303" s="119"/>
      <c r="AI303" s="119"/>
    </row>
    <row r="304" spans="1:35" s="215" customFormat="1" ht="34.5" customHeight="1">
      <c r="A304" s="119"/>
      <c r="B304" s="30" t="s">
        <v>476</v>
      </c>
      <c r="C304" s="30">
        <v>2022</v>
      </c>
      <c r="D304" s="30" t="s">
        <v>451</v>
      </c>
      <c r="E304" s="30" t="s">
        <v>32</v>
      </c>
      <c r="F304" s="30" t="s">
        <v>65</v>
      </c>
      <c r="G304" s="30" t="s">
        <v>32</v>
      </c>
      <c r="H304" s="30" t="s">
        <v>38</v>
      </c>
      <c r="I304" s="30" t="s">
        <v>62</v>
      </c>
      <c r="J304" s="30" t="s">
        <v>454</v>
      </c>
      <c r="K304" s="31" t="s">
        <v>455</v>
      </c>
      <c r="L304" s="30">
        <v>1</v>
      </c>
      <c r="M304" s="30" t="s">
        <v>456</v>
      </c>
      <c r="N304" s="30" t="s">
        <v>457</v>
      </c>
      <c r="O304" s="30" t="s">
        <v>89</v>
      </c>
      <c r="P304" s="216">
        <v>1800000</v>
      </c>
      <c r="Q304" s="216">
        <v>2832411.48</v>
      </c>
      <c r="R304" s="216" t="s">
        <v>65</v>
      </c>
      <c r="S304" s="216">
        <v>4632411.48</v>
      </c>
      <c r="T304" s="30" t="s">
        <v>65</v>
      </c>
      <c r="U304" s="30" t="s">
        <v>65</v>
      </c>
      <c r="V304" s="320">
        <v>247977</v>
      </c>
      <c r="W304" s="320"/>
      <c r="X304" s="320" t="s">
        <v>453</v>
      </c>
      <c r="Y304" s="320"/>
      <c r="Z304" s="320" t="s">
        <v>448</v>
      </c>
      <c r="AA304" s="320"/>
      <c r="AB304" s="119"/>
      <c r="AC304" s="119"/>
      <c r="AD304" s="119"/>
      <c r="AE304" s="119"/>
      <c r="AF304" s="119"/>
      <c r="AG304" s="119"/>
      <c r="AH304" s="119"/>
      <c r="AI304" s="119"/>
    </row>
    <row r="305" spans="1:35" s="215" customFormat="1" ht="34.5" customHeight="1">
      <c r="A305" s="63"/>
      <c r="B305" s="30" t="s">
        <v>519</v>
      </c>
      <c r="C305" s="30">
        <v>2022</v>
      </c>
      <c r="D305" s="30" t="s">
        <v>458</v>
      </c>
      <c r="E305" s="30" t="s">
        <v>32</v>
      </c>
      <c r="F305" s="30" t="s">
        <v>459</v>
      </c>
      <c r="G305" s="30" t="s">
        <v>32</v>
      </c>
      <c r="H305" s="30" t="s">
        <v>38</v>
      </c>
      <c r="I305" s="30" t="s">
        <v>46</v>
      </c>
      <c r="J305" s="30" t="s">
        <v>460</v>
      </c>
      <c r="K305" s="31" t="s">
        <v>461</v>
      </c>
      <c r="L305" s="30">
        <v>1</v>
      </c>
      <c r="M305" s="30" t="s">
        <v>462</v>
      </c>
      <c r="N305" s="30" t="s">
        <v>463</v>
      </c>
      <c r="O305" s="30" t="s">
        <v>32</v>
      </c>
      <c r="P305" s="216">
        <v>1401237.06</v>
      </c>
      <c r="Q305" s="216">
        <v>55521.61</v>
      </c>
      <c r="R305" s="216">
        <v>166564.83</v>
      </c>
      <c r="S305" s="216">
        <f>P305+Q305+R305</f>
        <v>1623323.5000000002</v>
      </c>
      <c r="T305" s="30" t="s">
        <v>65</v>
      </c>
      <c r="U305" s="30" t="s">
        <v>65</v>
      </c>
      <c r="V305" s="320">
        <v>226120</v>
      </c>
      <c r="W305" s="320"/>
      <c r="X305" s="320" t="s">
        <v>144</v>
      </c>
      <c r="Y305" s="320"/>
      <c r="Z305" s="320" t="s">
        <v>448</v>
      </c>
      <c r="AA305" s="320"/>
      <c r="AB305" s="63"/>
      <c r="AC305" s="63"/>
      <c r="AD305" s="63"/>
      <c r="AE305" s="63"/>
      <c r="AF305" s="63"/>
      <c r="AG305" s="63"/>
      <c r="AH305" s="63"/>
      <c r="AI305" s="119"/>
    </row>
    <row r="306" spans="2:32" s="2" customFormat="1" ht="34.5" customHeight="1">
      <c r="B306" s="30" t="s">
        <v>520</v>
      </c>
      <c r="C306" s="30">
        <v>2022</v>
      </c>
      <c r="D306" s="30" t="s">
        <v>472</v>
      </c>
      <c r="E306" s="33" t="s">
        <v>32</v>
      </c>
      <c r="F306" s="33" t="s">
        <v>117</v>
      </c>
      <c r="G306" s="30" t="s">
        <v>32</v>
      </c>
      <c r="H306" s="30" t="s">
        <v>38</v>
      </c>
      <c r="I306" s="30" t="s">
        <v>46</v>
      </c>
      <c r="J306" s="30" t="s">
        <v>116</v>
      </c>
      <c r="K306" s="31" t="s">
        <v>226</v>
      </c>
      <c r="L306" s="30">
        <v>1</v>
      </c>
      <c r="M306" s="30" t="s">
        <v>142</v>
      </c>
      <c r="N306" s="30" t="s">
        <v>227</v>
      </c>
      <c r="O306" s="30" t="s">
        <v>33</v>
      </c>
      <c r="P306" s="217">
        <v>3397289.84</v>
      </c>
      <c r="Q306" s="217">
        <v>4076747.81</v>
      </c>
      <c r="R306" s="217">
        <v>4756205.78</v>
      </c>
      <c r="S306" s="217">
        <v>12230243.43</v>
      </c>
      <c r="T306" s="33">
        <v>0</v>
      </c>
      <c r="U306" s="33">
        <v>0</v>
      </c>
      <c r="V306" s="322" t="s">
        <v>143</v>
      </c>
      <c r="W306" s="322"/>
      <c r="X306" s="322" t="s">
        <v>144</v>
      </c>
      <c r="Y306" s="322"/>
      <c r="Z306" s="322" t="s">
        <v>473</v>
      </c>
      <c r="AA306" s="322"/>
      <c r="AB306" s="16"/>
      <c r="AC306" s="16"/>
      <c r="AD306" s="16"/>
      <c r="AE306" s="16"/>
      <c r="AF306" s="16"/>
    </row>
    <row r="307" spans="1:27" s="119" customFormat="1" ht="34.5" customHeight="1">
      <c r="A307" s="63"/>
      <c r="B307" s="30" t="s">
        <v>620</v>
      </c>
      <c r="C307" s="30">
        <v>2022</v>
      </c>
      <c r="D307" s="30" t="s">
        <v>581</v>
      </c>
      <c r="E307" s="30" t="s">
        <v>32</v>
      </c>
      <c r="F307" s="30" t="s">
        <v>65</v>
      </c>
      <c r="G307" s="30" t="s">
        <v>32</v>
      </c>
      <c r="H307" s="30" t="s">
        <v>38</v>
      </c>
      <c r="I307" s="30" t="s">
        <v>46</v>
      </c>
      <c r="J307" s="30" t="s">
        <v>65</v>
      </c>
      <c r="K307" s="31" t="s">
        <v>599</v>
      </c>
      <c r="L307" s="30">
        <v>1</v>
      </c>
      <c r="M307" s="30" t="s">
        <v>446</v>
      </c>
      <c r="N307" s="30" t="s">
        <v>171</v>
      </c>
      <c r="O307" s="30" t="s">
        <v>89</v>
      </c>
      <c r="P307" s="216">
        <v>2196000</v>
      </c>
      <c r="Q307" s="216">
        <f>5124000+896000</f>
        <v>6020000</v>
      </c>
      <c r="R307" s="216">
        <v>1300000</v>
      </c>
      <c r="S307" s="216">
        <v>9516000</v>
      </c>
      <c r="T307" s="30" t="s">
        <v>65</v>
      </c>
      <c r="U307" s="30" t="s">
        <v>65</v>
      </c>
      <c r="V307" s="320">
        <v>226120</v>
      </c>
      <c r="W307" s="320"/>
      <c r="X307" s="320" t="s">
        <v>144</v>
      </c>
      <c r="Y307" s="320"/>
      <c r="Z307" s="320"/>
      <c r="AA307" s="320"/>
    </row>
    <row r="308" spans="1:27" s="119" customFormat="1" ht="34.5" customHeight="1">
      <c r="A308" s="63"/>
      <c r="B308" s="30" t="s">
        <v>621</v>
      </c>
      <c r="C308" s="30">
        <v>2022</v>
      </c>
      <c r="D308" s="30" t="s">
        <v>582</v>
      </c>
      <c r="E308" s="30" t="s">
        <v>32</v>
      </c>
      <c r="F308" s="30" t="s">
        <v>65</v>
      </c>
      <c r="G308" s="30" t="s">
        <v>32</v>
      </c>
      <c r="H308" s="30" t="s">
        <v>38</v>
      </c>
      <c r="I308" s="30" t="s">
        <v>46</v>
      </c>
      <c r="J308" s="30" t="s">
        <v>65</v>
      </c>
      <c r="K308" s="31" t="s">
        <v>598</v>
      </c>
      <c r="L308" s="30">
        <v>1</v>
      </c>
      <c r="M308" s="30" t="s">
        <v>446</v>
      </c>
      <c r="N308" s="30" t="s">
        <v>127</v>
      </c>
      <c r="O308" s="30" t="s">
        <v>89</v>
      </c>
      <c r="P308" s="216">
        <v>7500000</v>
      </c>
      <c r="Q308" s="216">
        <v>7500000</v>
      </c>
      <c r="R308" s="216"/>
      <c r="S308" s="216">
        <v>15000000</v>
      </c>
      <c r="T308" s="30" t="s">
        <v>65</v>
      </c>
      <c r="U308" s="30" t="s">
        <v>65</v>
      </c>
      <c r="V308" s="320">
        <v>226120</v>
      </c>
      <c r="W308" s="320"/>
      <c r="X308" s="320" t="s">
        <v>144</v>
      </c>
      <c r="Y308" s="320"/>
      <c r="Z308" s="320"/>
      <c r="AA308" s="320"/>
    </row>
    <row r="309" spans="2:27" s="207" customFormat="1" ht="34.5" customHeight="1">
      <c r="B309" s="30" t="s">
        <v>624</v>
      </c>
      <c r="C309" s="30">
        <v>2022</v>
      </c>
      <c r="D309" s="30" t="s">
        <v>65</v>
      </c>
      <c r="E309" s="30" t="s">
        <v>32</v>
      </c>
      <c r="F309" s="30" t="s">
        <v>65</v>
      </c>
      <c r="G309" s="30" t="s">
        <v>32</v>
      </c>
      <c r="H309" s="30" t="s">
        <v>38</v>
      </c>
      <c r="I309" s="30" t="s">
        <v>62</v>
      </c>
      <c r="J309" s="30" t="s">
        <v>65</v>
      </c>
      <c r="K309" s="31" t="s">
        <v>583</v>
      </c>
      <c r="L309" s="30">
        <v>1</v>
      </c>
      <c r="M309" s="30" t="s">
        <v>456</v>
      </c>
      <c r="N309" s="30" t="s">
        <v>127</v>
      </c>
      <c r="O309" s="30" t="s">
        <v>89</v>
      </c>
      <c r="P309" s="216">
        <v>1980000</v>
      </c>
      <c r="Q309" s="216">
        <v>17820000</v>
      </c>
      <c r="R309" s="216"/>
      <c r="S309" s="216">
        <v>19800000</v>
      </c>
      <c r="T309" s="30" t="s">
        <v>65</v>
      </c>
      <c r="U309" s="30" t="s">
        <v>65</v>
      </c>
      <c r="V309" s="320">
        <v>226120</v>
      </c>
      <c r="W309" s="320"/>
      <c r="X309" s="320" t="s">
        <v>144</v>
      </c>
      <c r="Y309" s="320"/>
      <c r="Z309" s="320"/>
      <c r="AA309" s="320"/>
    </row>
    <row r="310" spans="2:27" s="207" customFormat="1" ht="34.5" customHeight="1">
      <c r="B310" s="30" t="s">
        <v>625</v>
      </c>
      <c r="C310" s="30">
        <v>2022</v>
      </c>
      <c r="D310" s="30" t="s">
        <v>584</v>
      </c>
      <c r="E310" s="30" t="s">
        <v>32</v>
      </c>
      <c r="F310" s="30" t="s">
        <v>65</v>
      </c>
      <c r="G310" s="30" t="s">
        <v>32</v>
      </c>
      <c r="H310" s="30" t="s">
        <v>38</v>
      </c>
      <c r="I310" s="30" t="s">
        <v>62</v>
      </c>
      <c r="J310" s="30" t="s">
        <v>65</v>
      </c>
      <c r="K310" s="31" t="s">
        <v>585</v>
      </c>
      <c r="L310" s="30">
        <v>1</v>
      </c>
      <c r="M310" s="30" t="s">
        <v>456</v>
      </c>
      <c r="N310" s="30" t="s">
        <v>127</v>
      </c>
      <c r="O310" s="30" t="s">
        <v>89</v>
      </c>
      <c r="P310" s="216">
        <v>899045.2134409038</v>
      </c>
      <c r="Q310" s="216">
        <v>1631569.68</v>
      </c>
      <c r="R310" s="216"/>
      <c r="S310" s="216">
        <v>2530614.89</v>
      </c>
      <c r="T310" s="30" t="s">
        <v>65</v>
      </c>
      <c r="U310" s="30" t="s">
        <v>65</v>
      </c>
      <c r="V310" s="320"/>
      <c r="W310" s="320"/>
      <c r="X310" s="320"/>
      <c r="Y310" s="320"/>
      <c r="Z310" s="320"/>
      <c r="AA310" s="320"/>
    </row>
    <row r="311" spans="2:27" s="207" customFormat="1" ht="34.5" customHeight="1">
      <c r="B311" s="30" t="s">
        <v>626</v>
      </c>
      <c r="C311" s="30">
        <v>2022</v>
      </c>
      <c r="D311" s="30" t="s">
        <v>584</v>
      </c>
      <c r="E311" s="30" t="s">
        <v>32</v>
      </c>
      <c r="F311" s="30" t="s">
        <v>65</v>
      </c>
      <c r="G311" s="30" t="s">
        <v>32</v>
      </c>
      <c r="H311" s="30" t="s">
        <v>38</v>
      </c>
      <c r="I311" s="30" t="s">
        <v>62</v>
      </c>
      <c r="J311" s="30" t="s">
        <v>65</v>
      </c>
      <c r="K311" s="31" t="s">
        <v>586</v>
      </c>
      <c r="L311" s="30">
        <v>1</v>
      </c>
      <c r="M311" s="30" t="s">
        <v>456</v>
      </c>
      <c r="N311" s="30" t="s">
        <v>127</v>
      </c>
      <c r="O311" s="30" t="s">
        <v>89</v>
      </c>
      <c r="P311" s="216">
        <v>2514744.106559097</v>
      </c>
      <c r="Q311" s="216">
        <v>4563708.46</v>
      </c>
      <c r="R311" s="216"/>
      <c r="S311" s="216">
        <v>7078452.57</v>
      </c>
      <c r="T311" s="30" t="s">
        <v>65</v>
      </c>
      <c r="U311" s="30" t="s">
        <v>65</v>
      </c>
      <c r="V311" s="320"/>
      <c r="W311" s="320"/>
      <c r="X311" s="320"/>
      <c r="Y311" s="320"/>
      <c r="Z311" s="320"/>
      <c r="AA311" s="320"/>
    </row>
    <row r="312" spans="2:27" s="207" customFormat="1" ht="34.5" customHeight="1">
      <c r="B312" s="30" t="s">
        <v>622</v>
      </c>
      <c r="C312" s="30">
        <v>2022</v>
      </c>
      <c r="D312" s="30" t="s">
        <v>584</v>
      </c>
      <c r="E312" s="30" t="s">
        <v>32</v>
      </c>
      <c r="F312" s="30" t="s">
        <v>65</v>
      </c>
      <c r="G312" s="30" t="s">
        <v>32</v>
      </c>
      <c r="H312" s="30" t="s">
        <v>38</v>
      </c>
      <c r="I312" s="30" t="s">
        <v>46</v>
      </c>
      <c r="J312" s="30" t="s">
        <v>65</v>
      </c>
      <c r="K312" s="31" t="s">
        <v>587</v>
      </c>
      <c r="L312" s="30">
        <v>1</v>
      </c>
      <c r="M312" s="30" t="s">
        <v>456</v>
      </c>
      <c r="N312" s="30" t="s">
        <v>127</v>
      </c>
      <c r="O312" s="30" t="s">
        <v>89</v>
      </c>
      <c r="P312" s="216">
        <v>1586210.68</v>
      </c>
      <c r="Q312" s="216">
        <v>3804721.86</v>
      </c>
      <c r="R312" s="216"/>
      <c r="S312" s="216">
        <v>5390932.54</v>
      </c>
      <c r="T312" s="30" t="s">
        <v>65</v>
      </c>
      <c r="U312" s="30" t="s">
        <v>65</v>
      </c>
      <c r="V312" s="320">
        <v>226120</v>
      </c>
      <c r="W312" s="320"/>
      <c r="X312" s="320" t="s">
        <v>144</v>
      </c>
      <c r="Y312" s="320"/>
      <c r="Z312" s="320"/>
      <c r="AA312" s="320"/>
    </row>
    <row r="313" spans="2:27" s="207" customFormat="1" ht="34.5" customHeight="1">
      <c r="B313" s="30" t="s">
        <v>627</v>
      </c>
      <c r="C313" s="30">
        <v>2022</v>
      </c>
      <c r="D313" s="30"/>
      <c r="E313" s="30" t="s">
        <v>32</v>
      </c>
      <c r="F313" s="30" t="s">
        <v>65</v>
      </c>
      <c r="G313" s="30" t="s">
        <v>32</v>
      </c>
      <c r="H313" s="30" t="s">
        <v>38</v>
      </c>
      <c r="I313" s="30" t="s">
        <v>62</v>
      </c>
      <c r="J313" s="30" t="s">
        <v>65</v>
      </c>
      <c r="K313" s="31" t="s">
        <v>663</v>
      </c>
      <c r="L313" s="30">
        <v>1</v>
      </c>
      <c r="M313" s="30" t="s">
        <v>588</v>
      </c>
      <c r="N313" s="30">
        <v>12</v>
      </c>
      <c r="O313" s="30" t="s">
        <v>89</v>
      </c>
      <c r="P313" s="216">
        <v>300225</v>
      </c>
      <c r="Q313" s="216"/>
      <c r="R313" s="216"/>
      <c r="S313" s="216">
        <v>300225</v>
      </c>
      <c r="T313" s="30" t="s">
        <v>65</v>
      </c>
      <c r="U313" s="30" t="s">
        <v>65</v>
      </c>
      <c r="V313" s="320">
        <v>226120</v>
      </c>
      <c r="W313" s="320"/>
      <c r="X313" s="320" t="s">
        <v>144</v>
      </c>
      <c r="Y313" s="320"/>
      <c r="Z313" s="320"/>
      <c r="AA313" s="320"/>
    </row>
    <row r="314" spans="2:27" s="207" customFormat="1" ht="53.25" customHeight="1">
      <c r="B314" s="30" t="s">
        <v>623</v>
      </c>
      <c r="C314" s="30">
        <v>2022</v>
      </c>
      <c r="D314" s="30" t="s">
        <v>589</v>
      </c>
      <c r="E314" s="30" t="s">
        <v>32</v>
      </c>
      <c r="F314" s="30" t="s">
        <v>65</v>
      </c>
      <c r="G314" s="30" t="s">
        <v>32</v>
      </c>
      <c r="H314" s="30" t="s">
        <v>38</v>
      </c>
      <c r="I314" s="30" t="s">
        <v>46</v>
      </c>
      <c r="J314" s="30" t="s">
        <v>65</v>
      </c>
      <c r="K314" s="31" t="s">
        <v>597</v>
      </c>
      <c r="L314" s="30">
        <v>1</v>
      </c>
      <c r="M314" s="30" t="s">
        <v>590</v>
      </c>
      <c r="N314" s="30">
        <v>24</v>
      </c>
      <c r="O314" s="30" t="s">
        <v>89</v>
      </c>
      <c r="P314" s="216">
        <v>3252481.41</v>
      </c>
      <c r="Q314" s="216">
        <v>65352.96</v>
      </c>
      <c r="R314" s="216"/>
      <c r="S314" s="216">
        <v>3317834.37</v>
      </c>
      <c r="T314" s="30" t="s">
        <v>65</v>
      </c>
      <c r="U314" s="30" t="s">
        <v>65</v>
      </c>
      <c r="V314" s="320">
        <v>226120</v>
      </c>
      <c r="W314" s="320"/>
      <c r="X314" s="320" t="s">
        <v>144</v>
      </c>
      <c r="Y314" s="320"/>
      <c r="Z314" s="320"/>
      <c r="AA314" s="320"/>
    </row>
    <row r="315" spans="2:27" s="207" customFormat="1" ht="34.5" customHeight="1">
      <c r="B315" s="30" t="s">
        <v>628</v>
      </c>
      <c r="C315" s="30">
        <v>2022</v>
      </c>
      <c r="D315" s="30"/>
      <c r="E315" s="30" t="s">
        <v>32</v>
      </c>
      <c r="F315" s="30" t="s">
        <v>65</v>
      </c>
      <c r="G315" s="30" t="s">
        <v>32</v>
      </c>
      <c r="H315" s="30" t="s">
        <v>38</v>
      </c>
      <c r="I315" s="30" t="s">
        <v>62</v>
      </c>
      <c r="J315" s="30" t="s">
        <v>65</v>
      </c>
      <c r="K315" s="31" t="s">
        <v>591</v>
      </c>
      <c r="L315" s="30">
        <v>1</v>
      </c>
      <c r="M315" s="30" t="s">
        <v>446</v>
      </c>
      <c r="N315" s="30">
        <v>12</v>
      </c>
      <c r="O315" s="30" t="s">
        <v>89</v>
      </c>
      <c r="P315" s="216">
        <v>98144.18</v>
      </c>
      <c r="Q315" s="216"/>
      <c r="R315" s="216"/>
      <c r="S315" s="216">
        <v>98144.18</v>
      </c>
      <c r="T315" s="30" t="s">
        <v>65</v>
      </c>
      <c r="U315" s="30" t="s">
        <v>65</v>
      </c>
      <c r="V315" s="320">
        <v>226120</v>
      </c>
      <c r="W315" s="320"/>
      <c r="X315" s="320" t="s">
        <v>144</v>
      </c>
      <c r="Y315" s="320"/>
      <c r="Z315" s="320"/>
      <c r="AA315" s="320"/>
    </row>
    <row r="316" spans="2:27" s="207" customFormat="1" ht="34.5" customHeight="1">
      <c r="B316" s="30" t="s">
        <v>629</v>
      </c>
      <c r="C316" s="30">
        <v>2022</v>
      </c>
      <c r="D316" s="30"/>
      <c r="E316" s="30" t="s">
        <v>32</v>
      </c>
      <c r="F316" s="30" t="s">
        <v>65</v>
      </c>
      <c r="G316" s="30" t="s">
        <v>32</v>
      </c>
      <c r="H316" s="30" t="s">
        <v>38</v>
      </c>
      <c r="I316" s="30" t="s">
        <v>62</v>
      </c>
      <c r="J316" s="30" t="s">
        <v>65</v>
      </c>
      <c r="K316" s="31" t="s">
        <v>592</v>
      </c>
      <c r="L316" s="30">
        <v>1</v>
      </c>
      <c r="M316" s="30" t="s">
        <v>446</v>
      </c>
      <c r="N316" s="30">
        <v>12</v>
      </c>
      <c r="O316" s="30" t="s">
        <v>89</v>
      </c>
      <c r="P316" s="216">
        <v>115717</v>
      </c>
      <c r="Q316" s="216"/>
      <c r="R316" s="216"/>
      <c r="S316" s="216">
        <v>115717</v>
      </c>
      <c r="T316" s="30" t="s">
        <v>65</v>
      </c>
      <c r="U316" s="30" t="s">
        <v>65</v>
      </c>
      <c r="V316" s="320">
        <v>226120</v>
      </c>
      <c r="W316" s="320"/>
      <c r="X316" s="320" t="s">
        <v>144</v>
      </c>
      <c r="Y316" s="320"/>
      <c r="Z316" s="320"/>
      <c r="AA316" s="320"/>
    </row>
    <row r="317" spans="2:27" s="207" customFormat="1" ht="34.5" customHeight="1">
      <c r="B317" s="30" t="s">
        <v>630</v>
      </c>
      <c r="C317" s="30">
        <v>2022</v>
      </c>
      <c r="D317" s="30"/>
      <c r="E317" s="30" t="s">
        <v>32</v>
      </c>
      <c r="F317" s="30" t="s">
        <v>65</v>
      </c>
      <c r="G317" s="30" t="s">
        <v>32</v>
      </c>
      <c r="H317" s="30" t="s">
        <v>38</v>
      </c>
      <c r="I317" s="30" t="s">
        <v>62</v>
      </c>
      <c r="J317" s="30" t="s">
        <v>65</v>
      </c>
      <c r="K317" s="31" t="s">
        <v>593</v>
      </c>
      <c r="L317" s="30">
        <v>1</v>
      </c>
      <c r="M317" s="30" t="s">
        <v>446</v>
      </c>
      <c r="N317" s="30">
        <v>36</v>
      </c>
      <c r="O317" s="30" t="s">
        <v>89</v>
      </c>
      <c r="P317" s="216">
        <v>100000</v>
      </c>
      <c r="Q317" s="216">
        <v>1200000</v>
      </c>
      <c r="R317" s="216">
        <v>100000</v>
      </c>
      <c r="S317" s="216">
        <v>1400000</v>
      </c>
      <c r="T317" s="30" t="s">
        <v>65</v>
      </c>
      <c r="U317" s="30" t="s">
        <v>65</v>
      </c>
      <c r="V317" s="320">
        <v>226120</v>
      </c>
      <c r="W317" s="320"/>
      <c r="X317" s="320" t="s">
        <v>144</v>
      </c>
      <c r="Y317" s="320"/>
      <c r="Z317" s="320"/>
      <c r="AA317" s="320"/>
    </row>
    <row r="318" spans="2:27" s="2" customFormat="1" ht="42" customHeight="1">
      <c r="B318" s="30" t="s">
        <v>662</v>
      </c>
      <c r="C318" s="30">
        <v>2022</v>
      </c>
      <c r="D318" s="30"/>
      <c r="E318" s="30" t="s">
        <v>32</v>
      </c>
      <c r="F318" s="30" t="s">
        <v>65</v>
      </c>
      <c r="G318" s="30" t="s">
        <v>32</v>
      </c>
      <c r="H318" s="30" t="s">
        <v>38</v>
      </c>
      <c r="I318" s="30" t="s">
        <v>62</v>
      </c>
      <c r="J318" s="30" t="s">
        <v>65</v>
      </c>
      <c r="K318" s="31" t="s">
        <v>660</v>
      </c>
      <c r="L318" s="30">
        <v>1</v>
      </c>
      <c r="M318" s="30" t="s">
        <v>142</v>
      </c>
      <c r="N318" s="30">
        <v>48</v>
      </c>
      <c r="O318" s="30" t="s">
        <v>89</v>
      </c>
      <c r="P318" s="216">
        <v>4700204.88</v>
      </c>
      <c r="Q318" s="216"/>
      <c r="R318" s="216"/>
      <c r="S318" s="216">
        <v>4700204.88</v>
      </c>
      <c r="T318" s="30" t="s">
        <v>65</v>
      </c>
      <c r="U318" s="30" t="s">
        <v>65</v>
      </c>
      <c r="V318" s="320">
        <v>226120</v>
      </c>
      <c r="W318" s="320"/>
      <c r="X318" s="320" t="s">
        <v>144</v>
      </c>
      <c r="Y318" s="320"/>
      <c r="Z318" s="320" t="s">
        <v>661</v>
      </c>
      <c r="AA318" s="320"/>
    </row>
    <row r="319" spans="2:27" s="207" customFormat="1" ht="33" customHeight="1">
      <c r="B319" s="30" t="s">
        <v>707</v>
      </c>
      <c r="C319" s="30">
        <v>2022</v>
      </c>
      <c r="D319" s="30" t="s">
        <v>698</v>
      </c>
      <c r="E319" s="30" t="s">
        <v>32</v>
      </c>
      <c r="F319" s="30" t="s">
        <v>65</v>
      </c>
      <c r="G319" s="30" t="s">
        <v>32</v>
      </c>
      <c r="H319" s="30" t="s">
        <v>38</v>
      </c>
      <c r="I319" s="30" t="s">
        <v>699</v>
      </c>
      <c r="J319" s="30" t="s">
        <v>65</v>
      </c>
      <c r="K319" s="31" t="s">
        <v>700</v>
      </c>
      <c r="L319" s="30">
        <v>1</v>
      </c>
      <c r="M319" s="30" t="s">
        <v>446</v>
      </c>
      <c r="N319" s="30" t="s">
        <v>79</v>
      </c>
      <c r="O319" s="30" t="s">
        <v>89</v>
      </c>
      <c r="P319" s="216">
        <v>639431.96</v>
      </c>
      <c r="Q319" s="216"/>
      <c r="R319" s="216"/>
      <c r="S319" s="216">
        <v>639431.96</v>
      </c>
      <c r="T319" s="30" t="s">
        <v>65</v>
      </c>
      <c r="U319" s="30" t="s">
        <v>65</v>
      </c>
      <c r="V319" s="320">
        <v>226120</v>
      </c>
      <c r="W319" s="320"/>
      <c r="X319" s="320" t="s">
        <v>701</v>
      </c>
      <c r="Y319" s="320"/>
      <c r="Z319" s="320" t="s">
        <v>702</v>
      </c>
      <c r="AA319" s="320"/>
    </row>
    <row r="320" spans="2:27" s="207" customFormat="1" ht="33" customHeight="1">
      <c r="B320" s="30" t="s">
        <v>708</v>
      </c>
      <c r="C320" s="30">
        <v>2022</v>
      </c>
      <c r="D320" s="30" t="s">
        <v>703</v>
      </c>
      <c r="E320" s="30" t="s">
        <v>32</v>
      </c>
      <c r="F320" s="30" t="s">
        <v>65</v>
      </c>
      <c r="G320" s="30" t="s">
        <v>32</v>
      </c>
      <c r="H320" s="30" t="s">
        <v>38</v>
      </c>
      <c r="I320" s="30" t="s">
        <v>699</v>
      </c>
      <c r="J320" s="30" t="s">
        <v>460</v>
      </c>
      <c r="K320" s="31" t="s">
        <v>704</v>
      </c>
      <c r="L320" s="30">
        <v>1</v>
      </c>
      <c r="M320" s="30" t="s">
        <v>462</v>
      </c>
      <c r="N320" s="30" t="s">
        <v>705</v>
      </c>
      <c r="O320" s="30" t="s">
        <v>89</v>
      </c>
      <c r="P320" s="216"/>
      <c r="Q320" s="216">
        <v>1185821.16</v>
      </c>
      <c r="R320" s="216"/>
      <c r="S320" s="216">
        <v>1185821.16</v>
      </c>
      <c r="T320" s="30" t="s">
        <v>65</v>
      </c>
      <c r="U320" s="30" t="s">
        <v>65</v>
      </c>
      <c r="V320" s="320">
        <v>226120</v>
      </c>
      <c r="W320" s="320"/>
      <c r="X320" s="320" t="s">
        <v>701</v>
      </c>
      <c r="Y320" s="320"/>
      <c r="Z320" s="320" t="s">
        <v>706</v>
      </c>
      <c r="AA320" s="320"/>
    </row>
  </sheetData>
  <sheetProtection selectLockedCells="1" selectUnlockedCells="1"/>
  <mergeCells count="1069">
    <mergeCell ref="V61:W61"/>
    <mergeCell ref="X61:Y61"/>
    <mergeCell ref="Z61:AA61"/>
    <mergeCell ref="V59:W59"/>
    <mergeCell ref="X59:Y59"/>
    <mergeCell ref="Z59:AA59"/>
    <mergeCell ref="V60:W60"/>
    <mergeCell ref="X60:Y60"/>
    <mergeCell ref="Z60:AA60"/>
    <mergeCell ref="V161:W161"/>
    <mergeCell ref="V162:W162"/>
    <mergeCell ref="V155:W155"/>
    <mergeCell ref="V156:W156"/>
    <mergeCell ref="V157:W157"/>
    <mergeCell ref="V158:W158"/>
    <mergeCell ref="V159:W159"/>
    <mergeCell ref="V160:W160"/>
    <mergeCell ref="Z161:AA161"/>
    <mergeCell ref="Z162:AA162"/>
    <mergeCell ref="V147:W147"/>
    <mergeCell ref="V148:W148"/>
    <mergeCell ref="V149:W149"/>
    <mergeCell ref="V150:W150"/>
    <mergeCell ref="V151:W151"/>
    <mergeCell ref="V152:W152"/>
    <mergeCell ref="V153:W153"/>
    <mergeCell ref="V154:W154"/>
    <mergeCell ref="Z154:AA154"/>
    <mergeCell ref="Z155:AA155"/>
    <mergeCell ref="Z156:AA156"/>
    <mergeCell ref="Z157:AA157"/>
    <mergeCell ref="Z159:AA159"/>
    <mergeCell ref="Z160:AA160"/>
    <mergeCell ref="Z158:AA158"/>
    <mergeCell ref="X159:Y159"/>
    <mergeCell ref="X160:Y160"/>
    <mergeCell ref="X161:Y161"/>
    <mergeCell ref="Z147:AA147"/>
    <mergeCell ref="Z148:AA148"/>
    <mergeCell ref="Z149:AA149"/>
    <mergeCell ref="Z150:AA150"/>
    <mergeCell ref="Z151:AA151"/>
    <mergeCell ref="Z152:AA152"/>
    <mergeCell ref="Z153:AA153"/>
    <mergeCell ref="X153:Y153"/>
    <mergeCell ref="X154:Y154"/>
    <mergeCell ref="X155:Y155"/>
    <mergeCell ref="X156:Y156"/>
    <mergeCell ref="X157:Y157"/>
    <mergeCell ref="X158:Y158"/>
    <mergeCell ref="X147:Y147"/>
    <mergeCell ref="X148:Y148"/>
    <mergeCell ref="X149:Y149"/>
    <mergeCell ref="X150:Y150"/>
    <mergeCell ref="X151:Y151"/>
    <mergeCell ref="X152:Y152"/>
    <mergeCell ref="V137:W137"/>
    <mergeCell ref="X137:Y137"/>
    <mergeCell ref="V138:W138"/>
    <mergeCell ref="X138:Y138"/>
    <mergeCell ref="Z138:AA138"/>
    <mergeCell ref="Z128:AA128"/>
    <mergeCell ref="V129:W129"/>
    <mergeCell ref="X129:Y129"/>
    <mergeCell ref="Z129:AA129"/>
    <mergeCell ref="X130:Y130"/>
    <mergeCell ref="V139:W139"/>
    <mergeCell ref="X139:Y139"/>
    <mergeCell ref="V41:W41"/>
    <mergeCell ref="X41:Y41"/>
    <mergeCell ref="Z41:AA41"/>
    <mergeCell ref="V37:W37"/>
    <mergeCell ref="V38:W38"/>
    <mergeCell ref="V39:W39"/>
    <mergeCell ref="V40:W40"/>
    <mergeCell ref="V48:W48"/>
    <mergeCell ref="X162:Y162"/>
    <mergeCell ref="V163:W163"/>
    <mergeCell ref="X163:Y163"/>
    <mergeCell ref="Z163:AA163"/>
    <mergeCell ref="A164:A166"/>
    <mergeCell ref="V164:W164"/>
    <mergeCell ref="Z164:AA164"/>
    <mergeCell ref="V166:W166"/>
    <mergeCell ref="X166:Y166"/>
    <mergeCell ref="X164:Y164"/>
    <mergeCell ref="A168:A169"/>
    <mergeCell ref="V316:W316"/>
    <mergeCell ref="X316:Y316"/>
    <mergeCell ref="Z316:AA316"/>
    <mergeCell ref="V317:W317"/>
    <mergeCell ref="X317:Y317"/>
    <mergeCell ref="Z317:AA317"/>
    <mergeCell ref="V314:W314"/>
    <mergeCell ref="X314:Y314"/>
    <mergeCell ref="Z314:AA314"/>
    <mergeCell ref="V277:W277"/>
    <mergeCell ref="X277:Y277"/>
    <mergeCell ref="Z277:AA277"/>
    <mergeCell ref="V315:W315"/>
    <mergeCell ref="X315:Y315"/>
    <mergeCell ref="Z315:AA315"/>
    <mergeCell ref="V312:W312"/>
    <mergeCell ref="X312:Y312"/>
    <mergeCell ref="Z312:AA312"/>
    <mergeCell ref="V313:W313"/>
    <mergeCell ref="X313:Y313"/>
    <mergeCell ref="Z313:AA313"/>
    <mergeCell ref="V310:W310"/>
    <mergeCell ref="X310:Y310"/>
    <mergeCell ref="Z310:AA310"/>
    <mergeCell ref="V311:W311"/>
    <mergeCell ref="X311:Y311"/>
    <mergeCell ref="Z311:AA311"/>
    <mergeCell ref="V308:W308"/>
    <mergeCell ref="X308:Y308"/>
    <mergeCell ref="Z308:AA308"/>
    <mergeCell ref="V309:W309"/>
    <mergeCell ref="X309:Y309"/>
    <mergeCell ref="Z309:AA309"/>
    <mergeCell ref="V307:W307"/>
    <mergeCell ref="X307:Y307"/>
    <mergeCell ref="Z307:AA307"/>
    <mergeCell ref="P181:U182"/>
    <mergeCell ref="V181:Y182"/>
    <mergeCell ref="Z181:AA184"/>
    <mergeCell ref="P183:P185"/>
    <mergeCell ref="Q183:Q185"/>
    <mergeCell ref="R183:R185"/>
    <mergeCell ref="S183:S185"/>
    <mergeCell ref="B183:B185"/>
    <mergeCell ref="C183:C185"/>
    <mergeCell ref="D183:D185"/>
    <mergeCell ref="E183:E185"/>
    <mergeCell ref="F183:F185"/>
    <mergeCell ref="G183:G184"/>
    <mergeCell ref="U184:U185"/>
    <mergeCell ref="H183:H184"/>
    <mergeCell ref="I183:I184"/>
    <mergeCell ref="J183:J184"/>
    <mergeCell ref="K183:K185"/>
    <mergeCell ref="L183:L184"/>
    <mergeCell ref="M183:M185"/>
    <mergeCell ref="Z178:AA178"/>
    <mergeCell ref="V172:Y173"/>
    <mergeCell ref="Z172:AA175"/>
    <mergeCell ref="V167:W167"/>
    <mergeCell ref="N183:N185"/>
    <mergeCell ref="O183:O185"/>
    <mergeCell ref="T183:U183"/>
    <mergeCell ref="V183:W185"/>
    <mergeCell ref="X183:Y185"/>
    <mergeCell ref="T184:T185"/>
    <mergeCell ref="B2:I2"/>
    <mergeCell ref="V45:W47"/>
    <mergeCell ref="X45:Y47"/>
    <mergeCell ref="T46:T47"/>
    <mergeCell ref="U46:U47"/>
    <mergeCell ref="Z47:AA47"/>
    <mergeCell ref="J45:J46"/>
    <mergeCell ref="K45:K47"/>
    <mergeCell ref="L45:L47"/>
    <mergeCell ref="V44:Y44"/>
    <mergeCell ref="X48:Y48"/>
    <mergeCell ref="Z48:AA48"/>
    <mergeCell ref="O45:O47"/>
    <mergeCell ref="P45:P47"/>
    <mergeCell ref="Q45:Q47"/>
    <mergeCell ref="R45:R47"/>
    <mergeCell ref="S45:S47"/>
    <mergeCell ref="T45:U45"/>
    <mergeCell ref="Z44:AA46"/>
    <mergeCell ref="B45:B47"/>
    <mergeCell ref="C45:C47"/>
    <mergeCell ref="D45:D47"/>
    <mergeCell ref="E45:E47"/>
    <mergeCell ref="F45:F47"/>
    <mergeCell ref="G45:G46"/>
    <mergeCell ref="H45:H46"/>
    <mergeCell ref="I45:I46"/>
    <mergeCell ref="T75:U75"/>
    <mergeCell ref="I75:I76"/>
    <mergeCell ref="J75:J76"/>
    <mergeCell ref="K75:K77"/>
    <mergeCell ref="L75:L77"/>
    <mergeCell ref="P75:P77"/>
    <mergeCell ref="Q75:Q77"/>
    <mergeCell ref="M75:M77"/>
    <mergeCell ref="T193:T194"/>
    <mergeCell ref="Z304:AA304"/>
    <mergeCell ref="N75:N77"/>
    <mergeCell ref="Z77:AA77"/>
    <mergeCell ref="O75:O77"/>
    <mergeCell ref="G75:G76"/>
    <mergeCell ref="H75:H76"/>
    <mergeCell ref="R75:R77"/>
    <mergeCell ref="Z185:AA185"/>
    <mergeCell ref="X167:Y167"/>
    <mergeCell ref="U76:U77"/>
    <mergeCell ref="S75:S77"/>
    <mergeCell ref="X192:Y194"/>
    <mergeCell ref="P74:U74"/>
    <mergeCell ref="V74:Y74"/>
    <mergeCell ref="Z74:AA76"/>
    <mergeCell ref="V75:W77"/>
    <mergeCell ref="X75:Y77"/>
    <mergeCell ref="T192:U192"/>
    <mergeCell ref="V192:W194"/>
    <mergeCell ref="B75:B77"/>
    <mergeCell ref="C75:C77"/>
    <mergeCell ref="D75:D77"/>
    <mergeCell ref="E75:E77"/>
    <mergeCell ref="F75:F77"/>
    <mergeCell ref="T76:T77"/>
    <mergeCell ref="V305:W305"/>
    <mergeCell ref="X301:Y301"/>
    <mergeCell ref="X302:Y302"/>
    <mergeCell ref="V300:W300"/>
    <mergeCell ref="X300:Y300"/>
    <mergeCell ref="X305:Y305"/>
    <mergeCell ref="X304:Y304"/>
    <mergeCell ref="Z306:AA306"/>
    <mergeCell ref="Z301:AA301"/>
    <mergeCell ref="Z302:AA302"/>
    <mergeCell ref="Z303:AA303"/>
    <mergeCell ref="X303:Y303"/>
    <mergeCell ref="V301:W301"/>
    <mergeCell ref="V302:W302"/>
    <mergeCell ref="V303:W303"/>
    <mergeCell ref="Z305:AA305"/>
    <mergeCell ref="V304:W304"/>
    <mergeCell ref="V271:W271"/>
    <mergeCell ref="X271:Y271"/>
    <mergeCell ref="Z271:AA271"/>
    <mergeCell ref="Z274:AA274"/>
    <mergeCell ref="V306:W306"/>
    <mergeCell ref="X306:Y306"/>
    <mergeCell ref="Z272:AA272"/>
    <mergeCell ref="Z300:AA300"/>
    <mergeCell ref="V298:W298"/>
    <mergeCell ref="X298:Y298"/>
    <mergeCell ref="Z186:AA186"/>
    <mergeCell ref="V190:Y191"/>
    <mergeCell ref="X201:Y203"/>
    <mergeCell ref="V195:W195"/>
    <mergeCell ref="X195:Y195"/>
    <mergeCell ref="Z195:AA195"/>
    <mergeCell ref="Z196:AA196"/>
    <mergeCell ref="Z187:AA187"/>
    <mergeCell ref="X196:Y196"/>
    <mergeCell ref="Z190:AA193"/>
    <mergeCell ref="V144:W146"/>
    <mergeCell ref="X165:Y165"/>
    <mergeCell ref="Z166:AA166"/>
    <mergeCell ref="V169:W169"/>
    <mergeCell ref="X169:Y169"/>
    <mergeCell ref="Z169:AA169"/>
    <mergeCell ref="Z167:AA167"/>
    <mergeCell ref="V168:W168"/>
    <mergeCell ref="X168:Y168"/>
    <mergeCell ref="Z168:AA168"/>
    <mergeCell ref="Z227:AA227"/>
    <mergeCell ref="Z194:AA194"/>
    <mergeCell ref="Z204:AA204"/>
    <mergeCell ref="V205:W205"/>
    <mergeCell ref="X205:Y205"/>
    <mergeCell ref="Z205:AA205"/>
    <mergeCell ref="V201:W203"/>
    <mergeCell ref="V196:W196"/>
    <mergeCell ref="X204:Y204"/>
    <mergeCell ref="Z222:AA222"/>
    <mergeCell ref="K192:K194"/>
    <mergeCell ref="L192:L193"/>
    <mergeCell ref="P190:U191"/>
    <mergeCell ref="M192:M194"/>
    <mergeCell ref="Q192:Q194"/>
    <mergeCell ref="R192:R194"/>
    <mergeCell ref="S192:S194"/>
    <mergeCell ref="N192:N194"/>
    <mergeCell ref="O192:O194"/>
    <mergeCell ref="P192:P194"/>
    <mergeCell ref="U193:U194"/>
    <mergeCell ref="B192:B194"/>
    <mergeCell ref="C192:C194"/>
    <mergeCell ref="D192:D194"/>
    <mergeCell ref="E192:E194"/>
    <mergeCell ref="F192:F194"/>
    <mergeCell ref="G192:G193"/>
    <mergeCell ref="H192:H193"/>
    <mergeCell ref="I192:I193"/>
    <mergeCell ref="J192:J193"/>
    <mergeCell ref="V204:W204"/>
    <mergeCell ref="O7:O9"/>
    <mergeCell ref="P7:P9"/>
    <mergeCell ref="Q7:Q9"/>
    <mergeCell ref="R7:R9"/>
    <mergeCell ref="S7:S9"/>
    <mergeCell ref="P33:U33"/>
    <mergeCell ref="V33:Y33"/>
    <mergeCell ref="X70:Y70"/>
    <mergeCell ref="V66:W68"/>
    <mergeCell ref="B7:B9"/>
    <mergeCell ref="C7:C9"/>
    <mergeCell ref="D7:D9"/>
    <mergeCell ref="E7:E9"/>
    <mergeCell ref="F7:F9"/>
    <mergeCell ref="G7:G8"/>
    <mergeCell ref="K7:K9"/>
    <mergeCell ref="M7:M9"/>
    <mergeCell ref="Z24:AA27"/>
    <mergeCell ref="C1:I1"/>
    <mergeCell ref="N7:N9"/>
    <mergeCell ref="P5:U6"/>
    <mergeCell ref="V5:Y6"/>
    <mergeCell ref="Z5:AA8"/>
    <mergeCell ref="H7:H8"/>
    <mergeCell ref="Z9:AA9"/>
    <mergeCell ref="U35:U36"/>
    <mergeCell ref="V10:W10"/>
    <mergeCell ref="X10:Y10"/>
    <mergeCell ref="X25:Y27"/>
    <mergeCell ref="Z18:AA18"/>
    <mergeCell ref="V19:W19"/>
    <mergeCell ref="Z10:AA10"/>
    <mergeCell ref="V14:Y15"/>
    <mergeCell ref="T16:U16"/>
    <mergeCell ref="V16:W18"/>
    <mergeCell ref="G25:G26"/>
    <mergeCell ref="T7:U7"/>
    <mergeCell ref="V7:W9"/>
    <mergeCell ref="X7:Y9"/>
    <mergeCell ref="T8:T9"/>
    <mergeCell ref="U8:U9"/>
    <mergeCell ref="I7:I8"/>
    <mergeCell ref="J7:J8"/>
    <mergeCell ref="P24:U24"/>
    <mergeCell ref="V24:Y24"/>
    <mergeCell ref="I25:I26"/>
    <mergeCell ref="J25:J26"/>
    <mergeCell ref="K25:K27"/>
    <mergeCell ref="M25:M27"/>
    <mergeCell ref="U26:U27"/>
    <mergeCell ref="R25:R27"/>
    <mergeCell ref="S25:S27"/>
    <mergeCell ref="T25:U25"/>
    <mergeCell ref="B25:B27"/>
    <mergeCell ref="C25:C27"/>
    <mergeCell ref="D25:D27"/>
    <mergeCell ref="E25:E27"/>
    <mergeCell ref="F25:F27"/>
    <mergeCell ref="T26:T27"/>
    <mergeCell ref="N25:N27"/>
    <mergeCell ref="O25:O27"/>
    <mergeCell ref="P25:P27"/>
    <mergeCell ref="H25:H26"/>
    <mergeCell ref="K66:K68"/>
    <mergeCell ref="Q25:Q27"/>
    <mergeCell ref="B34:B36"/>
    <mergeCell ref="C34:C36"/>
    <mergeCell ref="D34:D36"/>
    <mergeCell ref="E34:E36"/>
    <mergeCell ref="F34:F36"/>
    <mergeCell ref="G34:G35"/>
    <mergeCell ref="O34:O36"/>
    <mergeCell ref="P34:P36"/>
    <mergeCell ref="H66:H67"/>
    <mergeCell ref="I66:I67"/>
    <mergeCell ref="J66:J67"/>
    <mergeCell ref="P65:U65"/>
    <mergeCell ref="L34:L36"/>
    <mergeCell ref="M34:M36"/>
    <mergeCell ref="N34:N36"/>
    <mergeCell ref="H34:H35"/>
    <mergeCell ref="P66:P68"/>
    <mergeCell ref="I34:I35"/>
    <mergeCell ref="J34:J35"/>
    <mergeCell ref="K34:K36"/>
    <mergeCell ref="R34:R36"/>
    <mergeCell ref="S34:S36"/>
    <mergeCell ref="Q34:Q36"/>
    <mergeCell ref="M45:M47"/>
    <mergeCell ref="N45:N47"/>
    <mergeCell ref="P44:U44"/>
    <mergeCell ref="T34:U34"/>
    <mergeCell ref="T35:T36"/>
    <mergeCell ref="B66:B68"/>
    <mergeCell ref="C66:C68"/>
    <mergeCell ref="D66:D68"/>
    <mergeCell ref="E66:E68"/>
    <mergeCell ref="F66:F68"/>
    <mergeCell ref="G66:G67"/>
    <mergeCell ref="L66:L68"/>
    <mergeCell ref="M66:M68"/>
    <mergeCell ref="N66:N68"/>
    <mergeCell ref="O66:O68"/>
    <mergeCell ref="S66:S68"/>
    <mergeCell ref="U67:U68"/>
    <mergeCell ref="Q66:Q68"/>
    <mergeCell ref="R66:R68"/>
    <mergeCell ref="T67:T68"/>
    <mergeCell ref="Z68:AA68"/>
    <mergeCell ref="T66:U66"/>
    <mergeCell ref="Z65:AA67"/>
    <mergeCell ref="X66:Y68"/>
    <mergeCell ref="V70:W70"/>
    <mergeCell ref="Z70:AA70"/>
    <mergeCell ref="V65:Y65"/>
    <mergeCell ref="Q83:Q85"/>
    <mergeCell ref="S83:S85"/>
    <mergeCell ref="U84:U85"/>
    <mergeCell ref="Z81:AA84"/>
    <mergeCell ref="T83:U83"/>
    <mergeCell ref="P81:U82"/>
    <mergeCell ref="V81:Y82"/>
    <mergeCell ref="T84:T85"/>
    <mergeCell ref="V83:W85"/>
    <mergeCell ref="X83:Y85"/>
    <mergeCell ref="K83:K85"/>
    <mergeCell ref="L83:L85"/>
    <mergeCell ref="H83:H84"/>
    <mergeCell ref="I83:I84"/>
    <mergeCell ref="J83:J84"/>
    <mergeCell ref="R83:R85"/>
    <mergeCell ref="M83:M85"/>
    <mergeCell ref="N83:N85"/>
    <mergeCell ref="O83:O85"/>
    <mergeCell ref="P83:P85"/>
    <mergeCell ref="B83:B85"/>
    <mergeCell ref="C83:C85"/>
    <mergeCell ref="D83:D85"/>
    <mergeCell ref="E83:E85"/>
    <mergeCell ref="F83:F85"/>
    <mergeCell ref="G83:G84"/>
    <mergeCell ref="Z117:AA117"/>
    <mergeCell ref="Z118:AA118"/>
    <mergeCell ref="U124:U125"/>
    <mergeCell ref="Z125:AA125"/>
    <mergeCell ref="Z121:AA124"/>
    <mergeCell ref="T123:U123"/>
    <mergeCell ref="V123:W125"/>
    <mergeCell ref="P110:U111"/>
    <mergeCell ref="V110:Y111"/>
    <mergeCell ref="Z110:AA113"/>
    <mergeCell ref="T112:U112"/>
    <mergeCell ref="V112:W114"/>
    <mergeCell ref="X112:Y114"/>
    <mergeCell ref="T113:T114"/>
    <mergeCell ref="U113:U114"/>
    <mergeCell ref="Z114:AA114"/>
    <mergeCell ref="B112:B114"/>
    <mergeCell ref="C112:C114"/>
    <mergeCell ref="D112:D114"/>
    <mergeCell ref="E112:E114"/>
    <mergeCell ref="F112:F114"/>
    <mergeCell ref="G112:G113"/>
    <mergeCell ref="H112:H113"/>
    <mergeCell ref="I112:I113"/>
    <mergeCell ref="J112:J113"/>
    <mergeCell ref="K112:K114"/>
    <mergeCell ref="L112:L114"/>
    <mergeCell ref="M112:M114"/>
    <mergeCell ref="N112:N114"/>
    <mergeCell ref="X117:Y117"/>
    <mergeCell ref="H123:H124"/>
    <mergeCell ref="I123:I124"/>
    <mergeCell ref="P121:U122"/>
    <mergeCell ref="V121:Y122"/>
    <mergeCell ref="O123:O125"/>
    <mergeCell ref="V118:W118"/>
    <mergeCell ref="X118:Y118"/>
    <mergeCell ref="Q123:Q125"/>
    <mergeCell ref="O112:O114"/>
    <mergeCell ref="P112:P114"/>
    <mergeCell ref="Q112:Q114"/>
    <mergeCell ref="R112:R114"/>
    <mergeCell ref="S112:S114"/>
    <mergeCell ref="T124:T125"/>
    <mergeCell ref="R123:R125"/>
    <mergeCell ref="S123:S125"/>
    <mergeCell ref="G123:G124"/>
    <mergeCell ref="M123:M125"/>
    <mergeCell ref="N123:N125"/>
    <mergeCell ref="P123:P125"/>
    <mergeCell ref="L123:L125"/>
    <mergeCell ref="J123:J124"/>
    <mergeCell ref="K123:K125"/>
    <mergeCell ref="B144:B146"/>
    <mergeCell ref="C144:C146"/>
    <mergeCell ref="D144:D146"/>
    <mergeCell ref="E144:E146"/>
    <mergeCell ref="F144:F146"/>
    <mergeCell ref="B123:B125"/>
    <mergeCell ref="C123:C125"/>
    <mergeCell ref="D123:D125"/>
    <mergeCell ref="E123:E125"/>
    <mergeCell ref="F123:F125"/>
    <mergeCell ref="K144:K146"/>
    <mergeCell ref="M144:M146"/>
    <mergeCell ref="O144:O146"/>
    <mergeCell ref="P172:U173"/>
    <mergeCell ref="L144:L145"/>
    <mergeCell ref="U145:U146"/>
    <mergeCell ref="T145:T146"/>
    <mergeCell ref="P142:U143"/>
    <mergeCell ref="R144:R146"/>
    <mergeCell ref="S144:S146"/>
    <mergeCell ref="P144:P146"/>
    <mergeCell ref="Q144:Q146"/>
    <mergeCell ref="T144:U144"/>
    <mergeCell ref="K174:K176"/>
    <mergeCell ref="L174:L175"/>
    <mergeCell ref="M174:M176"/>
    <mergeCell ref="N144:N146"/>
    <mergeCell ref="G144:G145"/>
    <mergeCell ref="H144:H145"/>
    <mergeCell ref="I144:I145"/>
    <mergeCell ref="J144:J145"/>
    <mergeCell ref="N174:N176"/>
    <mergeCell ref="H174:H175"/>
    <mergeCell ref="B174:B176"/>
    <mergeCell ref="C174:C176"/>
    <mergeCell ref="D174:D176"/>
    <mergeCell ref="E174:E176"/>
    <mergeCell ref="F174:F176"/>
    <mergeCell ref="G174:G175"/>
    <mergeCell ref="I174:I175"/>
    <mergeCell ref="J174:J175"/>
    <mergeCell ref="T175:T176"/>
    <mergeCell ref="U175:U176"/>
    <mergeCell ref="Z176:AA176"/>
    <mergeCell ref="O174:O176"/>
    <mergeCell ref="P174:P176"/>
    <mergeCell ref="Q174:Q176"/>
    <mergeCell ref="R174:R176"/>
    <mergeCell ref="S174:S176"/>
    <mergeCell ref="T174:U174"/>
    <mergeCell ref="X174:Y176"/>
    <mergeCell ref="P233:U234"/>
    <mergeCell ref="V233:Y234"/>
    <mergeCell ref="Z233:AA237"/>
    <mergeCell ref="T235:U235"/>
    <mergeCell ref="V235:W237"/>
    <mergeCell ref="X235:Y237"/>
    <mergeCell ref="T236:T237"/>
    <mergeCell ref="U236:U237"/>
    <mergeCell ref="P199:U200"/>
    <mergeCell ref="V228:W228"/>
    <mergeCell ref="X228:Y228"/>
    <mergeCell ref="Z228:AA228"/>
    <mergeCell ref="V224:W224"/>
    <mergeCell ref="X224:Y224"/>
    <mergeCell ref="Z224:AA224"/>
    <mergeCell ref="V225:W225"/>
    <mergeCell ref="X225:Y225"/>
    <mergeCell ref="Z225:AA225"/>
    <mergeCell ref="B235:B237"/>
    <mergeCell ref="C235:C237"/>
    <mergeCell ref="D235:D237"/>
    <mergeCell ref="E235:E237"/>
    <mergeCell ref="F235:F237"/>
    <mergeCell ref="G235:G236"/>
    <mergeCell ref="H235:H236"/>
    <mergeCell ref="I235:I236"/>
    <mergeCell ref="J235:J236"/>
    <mergeCell ref="K235:K237"/>
    <mergeCell ref="L235:L236"/>
    <mergeCell ref="M235:M237"/>
    <mergeCell ref="Q243:Q245"/>
    <mergeCell ref="R243:R245"/>
    <mergeCell ref="S243:S245"/>
    <mergeCell ref="N235:N237"/>
    <mergeCell ref="O235:O237"/>
    <mergeCell ref="P235:P237"/>
    <mergeCell ref="Q235:Q237"/>
    <mergeCell ref="R235:R237"/>
    <mergeCell ref="S235:S237"/>
    <mergeCell ref="P241:U242"/>
    <mergeCell ref="B243:B245"/>
    <mergeCell ref="C243:C245"/>
    <mergeCell ref="D243:D245"/>
    <mergeCell ref="E243:E245"/>
    <mergeCell ref="F243:F245"/>
    <mergeCell ref="G243:G244"/>
    <mergeCell ref="H243:H244"/>
    <mergeCell ref="I243:I244"/>
    <mergeCell ref="J243:J244"/>
    <mergeCell ref="K243:K245"/>
    <mergeCell ref="L243:L244"/>
    <mergeCell ref="M243:M245"/>
    <mergeCell ref="H260:H261"/>
    <mergeCell ref="I260:I261"/>
    <mergeCell ref="J260:J261"/>
    <mergeCell ref="N243:N245"/>
    <mergeCell ref="O243:O245"/>
    <mergeCell ref="P243:P245"/>
    <mergeCell ref="K260:K262"/>
    <mergeCell ref="L260:L261"/>
    <mergeCell ref="M260:M262"/>
    <mergeCell ref="N260:N262"/>
    <mergeCell ref="R260:R262"/>
    <mergeCell ref="S260:S262"/>
    <mergeCell ref="T260:U260"/>
    <mergeCell ref="T261:T262"/>
    <mergeCell ref="B260:B262"/>
    <mergeCell ref="C260:C262"/>
    <mergeCell ref="D260:D262"/>
    <mergeCell ref="E260:E262"/>
    <mergeCell ref="F260:F262"/>
    <mergeCell ref="G260:G261"/>
    <mergeCell ref="B291:B293"/>
    <mergeCell ref="C291:C293"/>
    <mergeCell ref="D291:D293"/>
    <mergeCell ref="E291:E293"/>
    <mergeCell ref="F291:F293"/>
    <mergeCell ref="G291:G292"/>
    <mergeCell ref="H291:H292"/>
    <mergeCell ref="I291:I292"/>
    <mergeCell ref="J291:J292"/>
    <mergeCell ref="K291:K293"/>
    <mergeCell ref="L291:L293"/>
    <mergeCell ref="M291:M293"/>
    <mergeCell ref="N291:N293"/>
    <mergeCell ref="O291:O293"/>
    <mergeCell ref="P291:P293"/>
    <mergeCell ref="Q291:Q293"/>
    <mergeCell ref="R291:R293"/>
    <mergeCell ref="S291:S293"/>
    <mergeCell ref="O260:O262"/>
    <mergeCell ref="P260:P262"/>
    <mergeCell ref="Q260:Q262"/>
    <mergeCell ref="T243:U243"/>
    <mergeCell ref="Z289:AA293"/>
    <mergeCell ref="T291:U291"/>
    <mergeCell ref="V291:W293"/>
    <mergeCell ref="X291:Y293"/>
    <mergeCell ref="X243:Y245"/>
    <mergeCell ref="T244:T245"/>
    <mergeCell ref="U244:U245"/>
    <mergeCell ref="X247:Y247"/>
    <mergeCell ref="Z246:AA246"/>
    <mergeCell ref="T292:T293"/>
    <mergeCell ref="U292:U293"/>
    <mergeCell ref="P289:U290"/>
    <mergeCell ref="V289:Y290"/>
    <mergeCell ref="U261:U262"/>
    <mergeCell ref="P259:U259"/>
    <mergeCell ref="V259:Y259"/>
    <mergeCell ref="V272:W272"/>
    <mergeCell ref="X272:Y272"/>
    <mergeCell ref="V11:W11"/>
    <mergeCell ref="X11:Y11"/>
    <mergeCell ref="Z11:AA11"/>
    <mergeCell ref="V28:W28"/>
    <mergeCell ref="X28:Y28"/>
    <mergeCell ref="Z28:AA28"/>
    <mergeCell ref="V25:W27"/>
    <mergeCell ref="X123:Y125"/>
    <mergeCell ref="Z37:AA37"/>
    <mergeCell ref="X38:Y38"/>
    <mergeCell ref="Z38:AA38"/>
    <mergeCell ref="X37:Y37"/>
    <mergeCell ref="V34:W36"/>
    <mergeCell ref="X34:Y36"/>
    <mergeCell ref="Z33:AA35"/>
    <mergeCell ref="Z36:AA36"/>
    <mergeCell ref="X39:Y39"/>
    <mergeCell ref="X19:Y19"/>
    <mergeCell ref="Z19:AA19"/>
    <mergeCell ref="Z14:AA17"/>
    <mergeCell ref="V117:W117"/>
    <mergeCell ref="V69:W69"/>
    <mergeCell ref="X69:Y69"/>
    <mergeCell ref="Z69:AA69"/>
    <mergeCell ref="Z85:AA85"/>
    <mergeCell ref="Z116:AA116"/>
    <mergeCell ref="V126:W126"/>
    <mergeCell ref="X126:Y126"/>
    <mergeCell ref="Z126:AA126"/>
    <mergeCell ref="V128:W128"/>
    <mergeCell ref="X128:Y128"/>
    <mergeCell ref="V127:W127"/>
    <mergeCell ref="X127:Y127"/>
    <mergeCell ref="Z127:AA127"/>
    <mergeCell ref="V131:W131"/>
    <mergeCell ref="X131:Y131"/>
    <mergeCell ref="V132:W132"/>
    <mergeCell ref="X132:Y132"/>
    <mergeCell ref="V130:W130"/>
    <mergeCell ref="V133:W133"/>
    <mergeCell ref="X133:Y133"/>
    <mergeCell ref="V136:W136"/>
    <mergeCell ref="X136:Y136"/>
    <mergeCell ref="V134:W134"/>
    <mergeCell ref="X134:Y134"/>
    <mergeCell ref="V135:W135"/>
    <mergeCell ref="X135:Y135"/>
    <mergeCell ref="V199:Y200"/>
    <mergeCell ref="Z199:AA202"/>
    <mergeCell ref="V174:W176"/>
    <mergeCell ref="Z146:AA146"/>
    <mergeCell ref="V142:Y143"/>
    <mergeCell ref="V165:W165"/>
    <mergeCell ref="Z142:AA145"/>
    <mergeCell ref="Z177:AA177"/>
    <mergeCell ref="X144:Y146"/>
    <mergeCell ref="Z165:AA165"/>
    <mergeCell ref="B201:B203"/>
    <mergeCell ref="C201:C203"/>
    <mergeCell ref="D201:D203"/>
    <mergeCell ref="E201:E203"/>
    <mergeCell ref="F201:F203"/>
    <mergeCell ref="G201:G202"/>
    <mergeCell ref="H201:H202"/>
    <mergeCell ref="I201:I202"/>
    <mergeCell ref="J201:J202"/>
    <mergeCell ref="K201:K203"/>
    <mergeCell ref="L201:L202"/>
    <mergeCell ref="M201:M203"/>
    <mergeCell ref="N201:N203"/>
    <mergeCell ref="O201:O203"/>
    <mergeCell ref="P201:P203"/>
    <mergeCell ref="Q201:Q203"/>
    <mergeCell ref="R201:R203"/>
    <mergeCell ref="S201:S203"/>
    <mergeCell ref="T201:U201"/>
    <mergeCell ref="T202:T203"/>
    <mergeCell ref="U202:U203"/>
    <mergeCell ref="V207:W207"/>
    <mergeCell ref="X207:Y207"/>
    <mergeCell ref="Z207:AA207"/>
    <mergeCell ref="V206:W206"/>
    <mergeCell ref="X206:Y206"/>
    <mergeCell ref="Z206:AA206"/>
    <mergeCell ref="Z203:AA203"/>
    <mergeCell ref="V210:W210"/>
    <mergeCell ref="X210:Y210"/>
    <mergeCell ref="Z210:AA210"/>
    <mergeCell ref="V208:W208"/>
    <mergeCell ref="X208:Y208"/>
    <mergeCell ref="Z208:AA208"/>
    <mergeCell ref="V209:W209"/>
    <mergeCell ref="X209:Y209"/>
    <mergeCell ref="Z209:AA209"/>
    <mergeCell ref="Z211:AA211"/>
    <mergeCell ref="V212:W212"/>
    <mergeCell ref="X212:Y212"/>
    <mergeCell ref="Z212:AA212"/>
    <mergeCell ref="X213:Y213"/>
    <mergeCell ref="Z213:AA213"/>
    <mergeCell ref="V213:W213"/>
    <mergeCell ref="Z214:AA214"/>
    <mergeCell ref="X215:Y215"/>
    <mergeCell ref="Z215:AA215"/>
    <mergeCell ref="Z216:AA216"/>
    <mergeCell ref="V217:W217"/>
    <mergeCell ref="X217:Y217"/>
    <mergeCell ref="Z217:AA217"/>
    <mergeCell ref="X216:Y216"/>
    <mergeCell ref="V214:W214"/>
    <mergeCell ref="V215:W215"/>
    <mergeCell ref="Z218:AA218"/>
    <mergeCell ref="Z294:AA294"/>
    <mergeCell ref="Z247:AA247"/>
    <mergeCell ref="Z265:AA265"/>
    <mergeCell ref="V218:W218"/>
    <mergeCell ref="V216:W216"/>
    <mergeCell ref="V221:W221"/>
    <mergeCell ref="X221:Y221"/>
    <mergeCell ref="X260:Y262"/>
    <mergeCell ref="V220:W220"/>
    <mergeCell ref="V273:W273"/>
    <mergeCell ref="X273:Y273"/>
    <mergeCell ref="Z273:AA273"/>
    <mergeCell ref="X299:Y299"/>
    <mergeCell ref="Z299:AA299"/>
    <mergeCell ref="V297:W297"/>
    <mergeCell ref="X297:Y297"/>
    <mergeCell ref="V299:W299"/>
    <mergeCell ref="V294:W294"/>
    <mergeCell ref="Z275:AA275"/>
    <mergeCell ref="L7:L8"/>
    <mergeCell ref="L25:L26"/>
    <mergeCell ref="V115:W115"/>
    <mergeCell ref="X115:Y115"/>
    <mergeCell ref="Z115:AA115"/>
    <mergeCell ref="V116:W116"/>
    <mergeCell ref="Z39:AA39"/>
    <mergeCell ref="X40:Y40"/>
    <mergeCell ref="Z40:AA40"/>
    <mergeCell ref="P14:U15"/>
    <mergeCell ref="Z298:AA298"/>
    <mergeCell ref="X220:Y220"/>
    <mergeCell ref="Z221:AA221"/>
    <mergeCell ref="Z259:AA262"/>
    <mergeCell ref="Z270:AA270"/>
    <mergeCell ref="X238:Y238"/>
    <mergeCell ref="X295:Y295"/>
    <mergeCell ref="Z295:AA295"/>
    <mergeCell ref="X294:Y294"/>
    <mergeCell ref="X270:Y270"/>
    <mergeCell ref="V265:W265"/>
    <mergeCell ref="V274:W274"/>
    <mergeCell ref="X274:Y274"/>
    <mergeCell ref="Z297:AA297"/>
    <mergeCell ref="V295:W295"/>
    <mergeCell ref="Z219:AA219"/>
    <mergeCell ref="V260:W262"/>
    <mergeCell ref="X226:Y226"/>
    <mergeCell ref="V275:W275"/>
    <mergeCell ref="X275:Y275"/>
    <mergeCell ref="X229:Y229"/>
    <mergeCell ref="V229:W229"/>
    <mergeCell ref="V238:W238"/>
    <mergeCell ref="V222:W222"/>
    <mergeCell ref="V226:W226"/>
    <mergeCell ref="V227:W227"/>
    <mergeCell ref="X227:Y227"/>
    <mergeCell ref="V296:W296"/>
    <mergeCell ref="X296:Y296"/>
    <mergeCell ref="Z296:AA296"/>
    <mergeCell ref="V276:W276"/>
    <mergeCell ref="X276:Y276"/>
    <mergeCell ref="Z276:AA276"/>
    <mergeCell ref="V284:W284"/>
    <mergeCell ref="V281:W283"/>
    <mergeCell ref="X281:Y283"/>
    <mergeCell ref="Z220:AA220"/>
    <mergeCell ref="V230:W230"/>
    <mergeCell ref="X230:Y230"/>
    <mergeCell ref="Z230:AA230"/>
    <mergeCell ref="Z223:AA223"/>
    <mergeCell ref="V246:W246"/>
    <mergeCell ref="V241:Y242"/>
    <mergeCell ref="Z241:AA245"/>
    <mergeCell ref="Z238:AA238"/>
    <mergeCell ref="X222:Y222"/>
    <mergeCell ref="V247:W247"/>
    <mergeCell ref="V223:W223"/>
    <mergeCell ref="V219:W219"/>
    <mergeCell ref="X219:Y219"/>
    <mergeCell ref="X116:Y116"/>
    <mergeCell ref="V86:W86"/>
    <mergeCell ref="X86:Y86"/>
    <mergeCell ref="V89:W89"/>
    <mergeCell ref="X89:Y89"/>
    <mergeCell ref="X218:Y218"/>
    <mergeCell ref="H16:H17"/>
    <mergeCell ref="I16:I17"/>
    <mergeCell ref="V243:W245"/>
    <mergeCell ref="V270:W270"/>
    <mergeCell ref="X265:Y265"/>
    <mergeCell ref="V266:W266"/>
    <mergeCell ref="X266:Y266"/>
    <mergeCell ref="X214:Y214"/>
    <mergeCell ref="V211:W211"/>
    <mergeCell ref="X211:Y211"/>
    <mergeCell ref="B16:B18"/>
    <mergeCell ref="C16:C18"/>
    <mergeCell ref="D16:D18"/>
    <mergeCell ref="E16:E18"/>
    <mergeCell ref="F16:F18"/>
    <mergeCell ref="G16:G17"/>
    <mergeCell ref="J16:J17"/>
    <mergeCell ref="K16:K18"/>
    <mergeCell ref="L16:L17"/>
    <mergeCell ref="M16:M18"/>
    <mergeCell ref="N16:N18"/>
    <mergeCell ref="O16:O18"/>
    <mergeCell ref="P16:P18"/>
    <mergeCell ref="Q16:Q18"/>
    <mergeCell ref="R16:R18"/>
    <mergeCell ref="S16:S18"/>
    <mergeCell ref="V20:W20"/>
    <mergeCell ref="X20:Y20"/>
    <mergeCell ref="T17:T18"/>
    <mergeCell ref="U17:U18"/>
    <mergeCell ref="X16:Y18"/>
    <mergeCell ref="H281:H282"/>
    <mergeCell ref="I281:I282"/>
    <mergeCell ref="Z20:AA20"/>
    <mergeCell ref="V29:W29"/>
    <mergeCell ref="X29:Y29"/>
    <mergeCell ref="Z29:AA29"/>
    <mergeCell ref="P279:U280"/>
    <mergeCell ref="V279:Y280"/>
    <mergeCell ref="Z279:AA283"/>
    <mergeCell ref="T281:U281"/>
    <mergeCell ref="B281:B283"/>
    <mergeCell ref="C281:C283"/>
    <mergeCell ref="D281:D283"/>
    <mergeCell ref="E281:E283"/>
    <mergeCell ref="F281:F283"/>
    <mergeCell ref="G281:G282"/>
    <mergeCell ref="J281:J282"/>
    <mergeCell ref="K281:K283"/>
    <mergeCell ref="L281:L283"/>
    <mergeCell ref="M281:M283"/>
    <mergeCell ref="X284:Y284"/>
    <mergeCell ref="Z284:AA284"/>
    <mergeCell ref="N281:N283"/>
    <mergeCell ref="O281:O283"/>
    <mergeCell ref="P281:P283"/>
    <mergeCell ref="Q281:Q283"/>
    <mergeCell ref="R281:R283"/>
    <mergeCell ref="S281:S283"/>
    <mergeCell ref="V286:W286"/>
    <mergeCell ref="X286:Y286"/>
    <mergeCell ref="Z286:AA286"/>
    <mergeCell ref="X285:Y285"/>
    <mergeCell ref="Z285:AA285"/>
    <mergeCell ref="V285:W285"/>
    <mergeCell ref="T282:T283"/>
    <mergeCell ref="U282:U283"/>
    <mergeCell ref="Z229:AA229"/>
    <mergeCell ref="X223:Y223"/>
    <mergeCell ref="V263:W263"/>
    <mergeCell ref="X263:Y263"/>
    <mergeCell ref="Z263:AA263"/>
    <mergeCell ref="V264:W264"/>
    <mergeCell ref="X264:Y264"/>
    <mergeCell ref="Z264:AA264"/>
    <mergeCell ref="X246:Y246"/>
    <mergeCell ref="Z226:AA226"/>
    <mergeCell ref="Z266:AA266"/>
    <mergeCell ref="X267:Y267"/>
    <mergeCell ref="X268:Y268"/>
    <mergeCell ref="V269:W269"/>
    <mergeCell ref="X269:Y269"/>
    <mergeCell ref="Z269:AA269"/>
    <mergeCell ref="V267:W267"/>
    <mergeCell ref="V268:W268"/>
    <mergeCell ref="Z267:AA267"/>
    <mergeCell ref="Z268:AA268"/>
    <mergeCell ref="Z86:AA86"/>
    <mergeCell ref="V87:W87"/>
    <mergeCell ref="X87:Y87"/>
    <mergeCell ref="Z87:AA87"/>
    <mergeCell ref="Z78:AA78"/>
    <mergeCell ref="V88:W88"/>
    <mergeCell ref="X88:Y88"/>
    <mergeCell ref="Z88:AA88"/>
    <mergeCell ref="V78:W78"/>
    <mergeCell ref="X78:Y78"/>
    <mergeCell ref="Z89:AA89"/>
    <mergeCell ref="V90:W90"/>
    <mergeCell ref="X90:Y90"/>
    <mergeCell ref="Z90:AA90"/>
    <mergeCell ref="V91:W91"/>
    <mergeCell ref="X91:Y91"/>
    <mergeCell ref="Z91:AA91"/>
    <mergeCell ref="V92:W92"/>
    <mergeCell ref="X92:Y92"/>
    <mergeCell ref="Z92:AA92"/>
    <mergeCell ref="V93:W93"/>
    <mergeCell ref="X93:Y93"/>
    <mergeCell ref="Z93:AA93"/>
    <mergeCell ref="Z97:AA97"/>
    <mergeCell ref="V94:W94"/>
    <mergeCell ref="X94:Y94"/>
    <mergeCell ref="Z94:AA94"/>
    <mergeCell ref="V95:W95"/>
    <mergeCell ref="X95:Y95"/>
    <mergeCell ref="Z95:AA95"/>
    <mergeCell ref="X98:Y98"/>
    <mergeCell ref="Z98:AA98"/>
    <mergeCell ref="V99:W99"/>
    <mergeCell ref="X99:Y99"/>
    <mergeCell ref="Z99:AA99"/>
    <mergeCell ref="V96:W96"/>
    <mergeCell ref="X96:Y96"/>
    <mergeCell ref="Z96:AA96"/>
    <mergeCell ref="V97:W97"/>
    <mergeCell ref="X97:Y97"/>
    <mergeCell ref="V318:W318"/>
    <mergeCell ref="X318:Y318"/>
    <mergeCell ref="Z318:AA318"/>
    <mergeCell ref="V49:W49"/>
    <mergeCell ref="X49:Y49"/>
    <mergeCell ref="Z49:AA49"/>
    <mergeCell ref="V100:W100"/>
    <mergeCell ref="X100:Y100"/>
    <mergeCell ref="Z100:AA100"/>
    <mergeCell ref="V98:W98"/>
    <mergeCell ref="P54:U54"/>
    <mergeCell ref="V54:Y54"/>
    <mergeCell ref="Z54:AA56"/>
    <mergeCell ref="B55:B57"/>
    <mergeCell ref="C55:C57"/>
    <mergeCell ref="D55:D57"/>
    <mergeCell ref="E55:E57"/>
    <mergeCell ref="F55:F57"/>
    <mergeCell ref="G55:G56"/>
    <mergeCell ref="H55:H56"/>
    <mergeCell ref="I55:I56"/>
    <mergeCell ref="J55:J56"/>
    <mergeCell ref="K55:K57"/>
    <mergeCell ref="L55:L57"/>
    <mergeCell ref="M55:M57"/>
    <mergeCell ref="N55:N57"/>
    <mergeCell ref="O55:O57"/>
    <mergeCell ref="P55:P57"/>
    <mergeCell ref="Q55:Q57"/>
    <mergeCell ref="R55:R57"/>
    <mergeCell ref="S55:S57"/>
    <mergeCell ref="T55:U55"/>
    <mergeCell ref="V55:W57"/>
    <mergeCell ref="X55:Y57"/>
    <mergeCell ref="T56:T57"/>
    <mergeCell ref="U56:U57"/>
    <mergeCell ref="Z57:AA57"/>
    <mergeCell ref="V58:W58"/>
    <mergeCell ref="X58:Y58"/>
    <mergeCell ref="Z58:AA58"/>
    <mergeCell ref="V101:W101"/>
    <mergeCell ref="X101:Y101"/>
    <mergeCell ref="Z101:AA101"/>
    <mergeCell ref="V102:W102"/>
    <mergeCell ref="X102:Y102"/>
    <mergeCell ref="Z102:AA102"/>
    <mergeCell ref="V103:W103"/>
    <mergeCell ref="X103:Y103"/>
    <mergeCell ref="Z103:AA103"/>
    <mergeCell ref="V104:W104"/>
    <mergeCell ref="X104:Y104"/>
    <mergeCell ref="Z104:AA104"/>
    <mergeCell ref="V107:W107"/>
    <mergeCell ref="X107:Y107"/>
    <mergeCell ref="Z107:AA107"/>
    <mergeCell ref="V105:W105"/>
    <mergeCell ref="X105:Y105"/>
    <mergeCell ref="Z105:AA105"/>
    <mergeCell ref="V106:W106"/>
    <mergeCell ref="X106:Y106"/>
    <mergeCell ref="Z106:AA106"/>
    <mergeCell ref="V320:W320"/>
    <mergeCell ref="X320:Y320"/>
    <mergeCell ref="Z320:AA320"/>
    <mergeCell ref="V319:W319"/>
    <mergeCell ref="X319:Y319"/>
    <mergeCell ref="Z319:AA319"/>
    <mergeCell ref="P250:U251"/>
    <mergeCell ref="V250:Y251"/>
    <mergeCell ref="Z250:AA254"/>
    <mergeCell ref="B252:B254"/>
    <mergeCell ref="C252:C254"/>
    <mergeCell ref="D252:D254"/>
    <mergeCell ref="E252:E254"/>
    <mergeCell ref="F252:F254"/>
    <mergeCell ref="G252:G253"/>
    <mergeCell ref="H252:H253"/>
    <mergeCell ref="I252:I253"/>
    <mergeCell ref="J252:J253"/>
    <mergeCell ref="K252:K254"/>
    <mergeCell ref="L252:L254"/>
    <mergeCell ref="M252:M254"/>
    <mergeCell ref="N252:N254"/>
    <mergeCell ref="O252:O254"/>
    <mergeCell ref="P252:P254"/>
    <mergeCell ref="Q252:Q254"/>
    <mergeCell ref="R252:R254"/>
    <mergeCell ref="S252:S254"/>
    <mergeCell ref="T252:U252"/>
    <mergeCell ref="X252:Y254"/>
    <mergeCell ref="T253:T254"/>
    <mergeCell ref="U253:U254"/>
    <mergeCell ref="V255:W255"/>
    <mergeCell ref="X255:Y255"/>
    <mergeCell ref="Z255:AA255"/>
    <mergeCell ref="V252:W254"/>
  </mergeCells>
  <printOptions/>
  <pageMargins left="0.39375" right="0.4722222222222222" top="0.31527777777777777" bottom="0.7083333333333334" header="0.5118055555555555" footer="0.5118055555555555"/>
  <pageSetup fitToHeight="0" fitToWidth="1" horizontalDpi="300" verticalDpi="300" orientation="landscape" paperSize="8" scale="28" r:id="rId1"/>
  <rowBreaks count="2" manualBreakCount="2">
    <brk id="108" max="255" man="1"/>
    <brk id="21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Cira Oliviero</cp:lastModifiedBy>
  <cp:lastPrinted>2021-12-13T14:57:35Z</cp:lastPrinted>
  <dcterms:created xsi:type="dcterms:W3CDTF">2022-02-01T11:46:00Z</dcterms:created>
  <dcterms:modified xsi:type="dcterms:W3CDTF">2023-06-28T21:11:18Z</dcterms:modified>
  <cp:category/>
  <cp:version/>
  <cp:contentType/>
  <cp:contentStatus/>
</cp:coreProperties>
</file>